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gf\Desktop\"/>
    </mc:Choice>
  </mc:AlternateContent>
  <xr:revisionPtr revIDLastSave="0" documentId="8_{93278F53-D0B3-4C93-889B-AB9B1B493ABA}" xr6:coauthVersionLast="40" xr6:coauthVersionMax="40" xr10:uidLastSave="{00000000-0000-0000-0000-000000000000}"/>
  <bookViews>
    <workbookView xWindow="0" yWindow="0" windowWidth="20490" windowHeight="8925" tabRatio="857" activeTab="2" xr2:uid="{00000000-000D-0000-FFFF-FFFF00000000}"/>
  </bookViews>
  <sheets>
    <sheet name="UPUTE" sheetId="1" r:id="rId1"/>
    <sheet name="PRIMJER" sheetId="2" r:id="rId2"/>
    <sheet name="BODOVI KANDIDATA" sheetId="3" r:id="rId3"/>
  </sheets>
  <definedNames>
    <definedName name="_xlnm.Print_Area" localSheetId="2">'BODOVI KANDIDATA'!$B$2:$J$57</definedName>
    <definedName name="_xlnm.Print_Area" localSheetId="1">PRIMJER!$B$2:$J$57</definedName>
    <definedName name="_xlnm.Print_Area" localSheetId="0">UPUTE!$A$1:$D$23</definedName>
    <definedName name="Z_84812833_A7E2_4E6A_B2C2_E5D291715A5A_.wvu.Cols" localSheetId="2" hidden="1">'BODOVI KANDIDATA'!$M:$M</definedName>
    <definedName name="Z_84812833_A7E2_4E6A_B2C2_E5D291715A5A_.wvu.Cols" localSheetId="1" hidden="1">PRIMJER!$M:$M</definedName>
    <definedName name="Z_84812833_A7E2_4E6A_B2C2_E5D291715A5A_.wvu.PrintArea" localSheetId="2" hidden="1">'BODOVI KANDIDATA'!$B$2:$J$57</definedName>
    <definedName name="Z_84812833_A7E2_4E6A_B2C2_E5D291715A5A_.wvu.PrintArea" localSheetId="1" hidden="1">PRIMJER!$B$2:$J$57</definedName>
    <definedName name="Z_84812833_A7E2_4E6A_B2C2_E5D291715A5A_.wvu.PrintArea" localSheetId="0" hidden="1">UPUTE!$A$1:$D$23</definedName>
    <definedName name="Z_C290C7ED_5234_408D_8347_5F0C7054228A_.wvu.PrintArea" localSheetId="2" hidden="1">'BODOVI KANDIDATA'!$B$2:$J$57</definedName>
    <definedName name="Z_C290C7ED_5234_408D_8347_5F0C7054228A_.wvu.PrintArea" localSheetId="1" hidden="1">PRIMJER!$B$2:$J$57</definedName>
    <definedName name="Z_C290C7ED_5234_408D_8347_5F0C7054228A_.wvu.PrintArea" localSheetId="0" hidden="1">UPUTE!$A$1:$D$23</definedName>
  </definedNames>
  <calcPr calcId="191029"/>
  <customWorkbookViews>
    <customWorkbookView name="Pavlisak-Kosta, Laurita - Personal View" guid="{84812833-A7E2-4E6A-B2C2-E5D291715A5A}" mergeInterval="0" personalView="1" maximized="1" xWindow="-8" yWindow="-8" windowWidth="1040" windowHeight="744" tabRatio="857" activeSheetId="4"/>
    <customWorkbookView name="Goran Srdarev - Personal View" guid="{C290C7ED-5234-408D-8347-5F0C7054228A}" mergeInterval="0" personalView="1" maximized="1" xWindow="-8" yWindow="-8" windowWidth="1696" windowHeight="1026" tabRatio="857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" i="3" l="1"/>
  <c r="E98" i="2"/>
  <c r="E98" i="3"/>
  <c r="B43" i="3" s="1"/>
  <c r="E51" i="3"/>
  <c r="D51" i="3"/>
  <c r="G51" i="3" s="1"/>
  <c r="E51" i="2"/>
  <c r="D51" i="2"/>
  <c r="D5" i="2"/>
  <c r="J3" i="2"/>
  <c r="D5" i="3"/>
  <c r="B57" i="2"/>
  <c r="B57" i="3"/>
  <c r="M18" i="2"/>
  <c r="M19" i="2" s="1"/>
  <c r="D44" i="2"/>
  <c r="D48" i="2"/>
  <c r="E99" i="3"/>
  <c r="E50" i="3"/>
  <c r="D50" i="3"/>
  <c r="E49" i="3"/>
  <c r="D49" i="3"/>
  <c r="E48" i="3"/>
  <c r="D48" i="3"/>
  <c r="E44" i="3"/>
  <c r="D44" i="3"/>
  <c r="M31" i="3"/>
  <c r="M32" i="3" s="1"/>
  <c r="B30" i="3"/>
  <c r="M18" i="3"/>
  <c r="M19" i="3" s="1"/>
  <c r="B18" i="3"/>
  <c r="B17" i="3"/>
  <c r="M10" i="3"/>
  <c r="B10" i="3" s="1"/>
  <c r="M11" i="3"/>
  <c r="M12" i="3" s="1"/>
  <c r="B9" i="3"/>
  <c r="E50" i="2"/>
  <c r="D50" i="2"/>
  <c r="E49" i="2"/>
  <c r="E48" i="2"/>
  <c r="E44" i="2"/>
  <c r="M10" i="2"/>
  <c r="B10" i="2" s="1"/>
  <c r="E99" i="2"/>
  <c r="M31" i="2"/>
  <c r="M32" i="2"/>
  <c r="B32" i="2" s="1"/>
  <c r="M33" i="2"/>
  <c r="M34" i="2" s="1"/>
  <c r="B43" i="2"/>
  <c r="B31" i="2"/>
  <c r="B30" i="2"/>
  <c r="B17" i="2"/>
  <c r="B9" i="2"/>
  <c r="M20" i="2" l="1"/>
  <c r="B19" i="2"/>
  <c r="B31" i="3"/>
  <c r="M11" i="2"/>
  <c r="M12" i="2" s="1"/>
  <c r="B34" i="2"/>
  <c r="M35" i="2"/>
  <c r="B12" i="2"/>
  <c r="M13" i="2"/>
  <c r="M33" i="3"/>
  <c r="B32" i="3"/>
  <c r="M13" i="3"/>
  <c r="B12" i="3"/>
  <c r="M20" i="3"/>
  <c r="B19" i="3"/>
  <c r="M21" i="2"/>
  <c r="B20" i="2"/>
  <c r="B11" i="3"/>
  <c r="B11" i="2"/>
  <c r="B18" i="2"/>
  <c r="B33" i="2"/>
  <c r="M21" i="3" l="1"/>
  <c r="B20" i="3"/>
  <c r="B33" i="3"/>
  <c r="M34" i="3"/>
  <c r="D14" i="2"/>
  <c r="B13" i="2"/>
  <c r="E14" i="2"/>
  <c r="B21" i="2"/>
  <c r="M22" i="2"/>
  <c r="B13" i="3"/>
  <c r="E14" i="3"/>
  <c r="D14" i="3"/>
  <c r="B35" i="2"/>
  <c r="M36" i="2"/>
  <c r="M35" i="3" l="1"/>
  <c r="B34" i="3"/>
  <c r="M37" i="2"/>
  <c r="B36" i="2"/>
  <c r="M23" i="2"/>
  <c r="B22" i="2"/>
  <c r="M22" i="3"/>
  <c r="B21" i="3"/>
  <c r="M38" i="2" l="1"/>
  <c r="B37" i="2"/>
  <c r="B22" i="3"/>
  <c r="M23" i="3"/>
  <c r="M24" i="2"/>
  <c r="B23" i="2"/>
  <c r="M36" i="3"/>
  <c r="B35" i="3"/>
  <c r="M24" i="3" l="1"/>
  <c r="B23" i="3"/>
  <c r="M37" i="3"/>
  <c r="B36" i="3"/>
  <c r="M25" i="2"/>
  <c r="B24" i="2"/>
  <c r="M39" i="2"/>
  <c r="B38" i="2"/>
  <c r="B37" i="3" l="1"/>
  <c r="M38" i="3"/>
  <c r="B39" i="2"/>
  <c r="M40" i="2"/>
  <c r="M26" i="2"/>
  <c r="B25" i="2"/>
  <c r="M25" i="3"/>
  <c r="B24" i="3"/>
  <c r="M26" i="3" l="1"/>
  <c r="B25" i="3"/>
  <c r="M41" i="2"/>
  <c r="B40" i="2"/>
  <c r="M39" i="3"/>
  <c r="B38" i="3"/>
  <c r="D27" i="2"/>
  <c r="D49" i="2" s="1"/>
  <c r="E27" i="2"/>
  <c r="B26" i="2"/>
  <c r="M42" i="2" l="1"/>
  <c r="B42" i="2" s="1"/>
  <c r="B41" i="2"/>
  <c r="M40" i="3"/>
  <c r="B39" i="3"/>
  <c r="B26" i="3"/>
  <c r="E27" i="3"/>
  <c r="D27" i="3"/>
  <c r="M41" i="3" l="1"/>
  <c r="B40" i="3"/>
  <c r="B41" i="3" l="1"/>
  <c r="M42" i="3"/>
  <c r="B42" i="3" s="1"/>
</calcChain>
</file>

<file path=xl/sharedStrings.xml><?xml version="1.0" encoding="utf-8"?>
<sst xmlns="http://schemas.openxmlformats.org/spreadsheetml/2006/main" count="147" uniqueCount="95">
  <si>
    <t>Samoprocjena</t>
  </si>
  <si>
    <t>1. Opće informacije</t>
  </si>
  <si>
    <t>Pitanja ili problemi?</t>
  </si>
  <si>
    <t>2. Upute</t>
  </si>
  <si>
    <t>Ime i razina</t>
  </si>
  <si>
    <t>Ime kandidata:</t>
  </si>
  <si>
    <t>Sažetak</t>
  </si>
  <si>
    <t xml:space="preserve"> Strategija</t>
  </si>
  <si>
    <t xml:space="preserve"> Upravljanje, strukture i procesi</t>
  </si>
  <si>
    <t xml:space="preserve"> Kultura i vrijednosti</t>
  </si>
  <si>
    <t xml:space="preserve"> Osobni integritet i pouzdanost</t>
  </si>
  <si>
    <t xml:space="preserve"> Osobna komunikacija</t>
  </si>
  <si>
    <t xml:space="preserve"> Timski rad</t>
  </si>
  <si>
    <t xml:space="preserve"> Snalažljivost</t>
  </si>
  <si>
    <t xml:space="preserve"> Pregovaranje</t>
  </si>
  <si>
    <t xml:space="preserve"> Promjena i transformacija</t>
  </si>
  <si>
    <t>Dokaz</t>
  </si>
  <si>
    <t>Prefiks za ICB reference</t>
  </si>
  <si>
    <t>Broj ICB elemenata za tu domenu</t>
  </si>
  <si>
    <t>Tekst za D5</t>
  </si>
  <si>
    <t xml:space="preserve">Broj zeleno:  </t>
  </si>
  <si>
    <t>Crvena</t>
  </si>
  <si>
    <t>Razine A, B, C</t>
  </si>
  <si>
    <t>verzija 1.0</t>
  </si>
  <si>
    <t>Molimo razmislite o okolišu prije ispisa dokumenta</t>
  </si>
  <si>
    <t>Razina D</t>
  </si>
  <si>
    <t>Samoocjenjivanje</t>
  </si>
  <si>
    <t>Zelena</t>
  </si>
  <si>
    <t>Ako imate pitanja o ovom dokumentu, ili probleme pri korištenju kontaktirajte nas na:</t>
  </si>
  <si>
    <t xml:space="preserve">capm-cert@capm.hr </t>
  </si>
  <si>
    <r>
      <t xml:space="preserve">Unesite vrijednosti za oba stupca: </t>
    </r>
    <r>
      <rPr>
        <sz val="10"/>
        <color theme="9" tint="-0.249977111117893"/>
        <rFont val="Arial"/>
      </rPr>
      <t>Znanje</t>
    </r>
    <r>
      <rPr>
        <sz val="10"/>
        <color theme="1"/>
        <rFont val="Arial"/>
      </rPr>
      <t xml:space="preserve"> i </t>
    </r>
    <r>
      <rPr>
        <sz val="10"/>
        <color theme="9" tint="-0.249977111117893"/>
        <rFont val="Arial"/>
      </rPr>
      <t>Vještine i Sposobnosti</t>
    </r>
    <r>
      <rPr>
        <sz val="10"/>
        <color theme="1"/>
        <rFont val="Arial"/>
      </rPr>
      <t>,</t>
    </r>
  </si>
  <si>
    <r>
      <t xml:space="preserve">Unesite svoje ime te razinu za koju se prijavljujete (A, B, C ili D) na vrhu obrasca BODOVI KANDIDATA </t>
    </r>
    <r>
      <rPr>
        <sz val="10"/>
        <color theme="9" tint="-0.249977111117893"/>
        <rFont val="Arial"/>
      </rPr>
      <t/>
    </r>
  </si>
  <si>
    <t>Područje</t>
  </si>
  <si>
    <t>Na padajućem izborniku odaberite područje za koje se prijavljujete (projekt, program ili portfelj).</t>
  </si>
  <si>
    <t>Bodovanje</t>
  </si>
  <si>
    <t>Dokazi mogu biti pisani (rezultati ispita, planovi, izvješća, itd.) ili usmeni (intervju).</t>
  </si>
  <si>
    <t>Mogu dati jasne i uvjerljive dokaze o svojim vještinama i sposobnostima za ovu kompetenciju elemenata u projektu dovoljne složenosti za razinu za koju se prijavljujem.</t>
  </si>
  <si>
    <t>Mogu dati jasne i uvjerljive dokaze o svojim vještinama i sposobnostima za ovu kompetencija elementa u programu dovoljne složenosti za razinu za koju se prijavljujem</t>
  </si>
  <si>
    <t>Mogu dati jasne i uvjerljive dokaze o svojim vještinama i sposobnostima za ovu kompetencija elementa u portfelju  dovoljne složenosti za razinu za koju se prijavljujem.</t>
  </si>
  <si>
    <t>Sve razine, sva područja</t>
  </si>
  <si>
    <t>Razina:</t>
  </si>
  <si>
    <t>Područje:</t>
  </si>
  <si>
    <t>Ivan Horvat</t>
  </si>
  <si>
    <t xml:space="preserve">Mogu dati jasne i uvjerljive dokaze o svojem znanju o ovim elementima kompetencija. </t>
  </si>
  <si>
    <t xml:space="preserve">  Napomene, komentari, dokazi (neobavezno; za kandidata)</t>
  </si>
  <si>
    <t>Prazno</t>
  </si>
  <si>
    <t>Napomena: bodovi za samoocjenu služe samo kao informacija</t>
  </si>
  <si>
    <t>Usklađenost, standardi i propisi</t>
  </si>
  <si>
    <t>Moć i interes</t>
  </si>
  <si>
    <t xml:space="preserve"> Odnosi i angažiranost</t>
  </si>
  <si>
    <t>Vodstvo</t>
  </si>
  <si>
    <t>Konflikt i kriza</t>
  </si>
  <si>
    <t>Usmjerenost na rezultate</t>
  </si>
  <si>
    <t>Osmišljavanjhe projekta</t>
  </si>
  <si>
    <t>Zahtjevi i ciljevi</t>
  </si>
  <si>
    <t>Opseg</t>
  </si>
  <si>
    <t>Vrijeme</t>
  </si>
  <si>
    <t>Organiziranje i informiranje</t>
  </si>
  <si>
    <t>Kvaliteta</t>
  </si>
  <si>
    <t>Financiranje</t>
  </si>
  <si>
    <t>Resursi</t>
  </si>
  <si>
    <t>Nabava</t>
  </si>
  <si>
    <t>Planiranje i kontrola</t>
  </si>
  <si>
    <t>Rizik i prilika</t>
  </si>
  <si>
    <t>Interesni sudionici</t>
  </si>
  <si>
    <t>Područje kompetencija "Ljudi"</t>
  </si>
  <si>
    <t>Područje kompetencija "Praksa"</t>
  </si>
  <si>
    <t>Područje kompetencija "Perspektive"</t>
  </si>
  <si>
    <t>Područje kompetencija "Prakse"</t>
  </si>
  <si>
    <t>Elementi kompetencija</t>
  </si>
  <si>
    <r>
      <t xml:space="preserve">Unesite vrijednosti samo za stupac </t>
    </r>
    <r>
      <rPr>
        <sz val="10"/>
        <color theme="9" tint="-0.249977111117893"/>
        <rFont val="Arial"/>
      </rPr>
      <t>Znanje</t>
    </r>
    <r>
      <rPr>
        <sz val="10"/>
        <color theme="1"/>
        <rFont val="Arial"/>
      </rPr>
      <t>.</t>
    </r>
  </si>
  <si>
    <r>
      <t xml:space="preserve">Samoprocjena
</t>
    </r>
    <r>
      <rPr>
        <b/>
        <i/>
        <sz val="14"/>
        <color theme="3"/>
        <rFont val="Arial"/>
      </rPr>
      <t>Sve razine, sva područja</t>
    </r>
  </si>
  <si>
    <t>Svjetloljubičasti dio ispod naziva polja sadrži izjavu koja objašnjava kriterije za samoocjenu. 
Na primjer, za područje projekata na razini B, izjava glasi:</t>
  </si>
  <si>
    <t>„Mogu dati jasne i uvjerljive dokaze o svojim vještinama i sposobnostima za kompetencije elementa u projektu dovoljne složenosti za razinu za koju se prijavljujem.”</t>
  </si>
  <si>
    <t>1 = ne ili vjerojatno ne; 2 = možda ili vjerojatno; 3 = vrlo vjerojatno ili sigurno</t>
  </si>
  <si>
    <t>Napomene, komentari, dokazi</t>
  </si>
  <si>
    <r>
      <rPr>
        <sz val="10"/>
        <rFont val="Arial"/>
        <family val="2"/>
      </rPr>
      <t>Stupac naziva</t>
    </r>
    <r>
      <rPr>
        <sz val="10"/>
        <color theme="9" tint="-0.249977111117893"/>
        <rFont val="Arial"/>
      </rPr>
      <t xml:space="preserve"> "Napomene, Komentari, Dokazi"  </t>
    </r>
    <r>
      <rPr>
        <sz val="10"/>
        <color theme="1"/>
        <rFont val="Arial"/>
      </rPr>
      <t>je predviđen za korištenje. Koristi se kao podsjetnik na izvornost spomenutih dokaza. 
Stupac može ostati i prazan.</t>
    </r>
  </si>
  <si>
    <t>Vještine i sposobnosti (razina        A, B, C)</t>
  </si>
  <si>
    <t>Znanje (sve razine A, B, C, D)</t>
  </si>
  <si>
    <t>Područje kompetencija "Perspektiva"</t>
  </si>
  <si>
    <t>Sampopromišljanje i upravljanje sobom</t>
  </si>
  <si>
    <t>Osmišljavanje projekta</t>
  </si>
  <si>
    <t>Odabir i uravnoteženje</t>
  </si>
  <si>
    <t>Žuta</t>
  </si>
  <si>
    <t xml:space="preserve"> Usklađenost, standardi i propisi</t>
  </si>
  <si>
    <t xml:space="preserve"> Moć i interes</t>
  </si>
  <si>
    <t xml:space="preserve"> Sampopromišljanje u upravljanje sobom</t>
  </si>
  <si>
    <t xml:space="preserve"> Vodstvo</t>
  </si>
  <si>
    <t xml:space="preserve"> Konflikt i kriza</t>
  </si>
  <si>
    <t xml:space="preserve"> Usmjerenost na rezultate</t>
  </si>
  <si>
    <t>Molimo evaluirajte sve elemente kompetencija</t>
  </si>
  <si>
    <t>Ogovorite na ovu izjavu kako slijedi:                                                                           1. ako je vaš odgovor „ne” ili „vjerojatno ne”                                                                                           2. ako je vaš odgovor „možda” ili „vjerojatno”                                                            3. ako je vaš odgovor „vrlo vjerojatno” ili „sigurno”</t>
  </si>
  <si>
    <t>Dokaz je „Jasan i uvjerljivi” ako je:                                                                                                                                                         • Vjerojatno  više istina nego neistina                                                                                                                                                       • Toliko jasan da ne ostavlja prostor sumnji                                                                                                                                      • Dovoljno pouzdani da djeluje uvjerljivo</t>
  </si>
  <si>
    <t>Projekt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</si>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</sst>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9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Arial"/>
    </font>
    <font>
      <i/>
      <sz val="11"/>
      <color theme="1"/>
      <name val="Arial"/>
    </font>
    <font>
      <b/>
      <sz val="16"/>
      <name val="Arial"/>
    </font>
    <font>
      <b/>
      <sz val="14"/>
      <name val="Arial"/>
    </font>
    <font>
      <u/>
      <sz val="10"/>
      <color theme="10"/>
      <name val="Calibri"/>
      <family val="2"/>
    </font>
    <font>
      <u/>
      <sz val="10"/>
      <color theme="11"/>
      <name val="Calibri"/>
      <family val="2"/>
    </font>
    <font>
      <b/>
      <sz val="18"/>
      <name val="Arial"/>
    </font>
    <font>
      <b/>
      <sz val="10"/>
      <color theme="1"/>
      <name val="Arial"/>
    </font>
    <font>
      <sz val="8"/>
      <name val="Calibri"/>
      <family val="2"/>
    </font>
    <font>
      <b/>
      <i/>
      <sz val="11"/>
      <color rgb="FF008000"/>
      <name val="Arial"/>
    </font>
    <font>
      <sz val="12"/>
      <color theme="1"/>
      <name val="Cambria"/>
      <family val="2"/>
      <scheme val="minor"/>
    </font>
    <font>
      <sz val="10"/>
      <color theme="1"/>
      <name val="Cambria"/>
      <scheme val="minor"/>
    </font>
    <font>
      <b/>
      <sz val="9"/>
      <color theme="1"/>
      <name val="Calibri"/>
      <scheme val="major"/>
    </font>
    <font>
      <u/>
      <sz val="12"/>
      <color theme="10"/>
      <name val="Cambria"/>
      <family val="2"/>
      <scheme val="minor"/>
    </font>
    <font>
      <b/>
      <sz val="10"/>
      <color theme="1"/>
      <name val="Calibri"/>
      <scheme val="major"/>
    </font>
    <font>
      <sz val="10"/>
      <name val="Verdana"/>
    </font>
    <font>
      <b/>
      <sz val="8"/>
      <color theme="1"/>
      <name val="Calibri"/>
      <scheme val="major"/>
    </font>
    <font>
      <sz val="10"/>
      <color theme="2"/>
      <name val="Cambria"/>
      <scheme val="minor"/>
    </font>
    <font>
      <b/>
      <sz val="10"/>
      <color theme="1"/>
      <name val="Cambria"/>
      <scheme val="minor"/>
    </font>
    <font>
      <sz val="10"/>
      <color theme="1"/>
      <name val="Cambria"/>
    </font>
    <font>
      <sz val="10"/>
      <color theme="1"/>
      <name val="Arial"/>
    </font>
    <font>
      <b/>
      <sz val="9"/>
      <color theme="1"/>
      <name val="Arial"/>
    </font>
    <font>
      <sz val="11"/>
      <color theme="2"/>
      <name val="Arial"/>
    </font>
    <font>
      <sz val="11"/>
      <color rgb="FF000000"/>
      <name val="Arial"/>
    </font>
    <font>
      <b/>
      <i/>
      <sz val="14"/>
      <color theme="3"/>
      <name val="Arial"/>
    </font>
    <font>
      <b/>
      <i/>
      <sz val="11"/>
      <color rgb="FFFF0000"/>
      <name val="Arial"/>
    </font>
    <font>
      <sz val="10"/>
      <color theme="0"/>
      <name val="Cambria"/>
      <scheme val="minor"/>
    </font>
    <font>
      <b/>
      <sz val="9"/>
      <color theme="0"/>
      <name val="Calibri"/>
      <scheme val="major"/>
    </font>
    <font>
      <b/>
      <sz val="10"/>
      <color theme="0"/>
      <name val="Cambria"/>
      <scheme val="minor"/>
    </font>
    <font>
      <sz val="11"/>
      <color theme="0"/>
      <name val="Arial"/>
    </font>
    <font>
      <sz val="10"/>
      <color theme="9" tint="-0.249977111117893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i/>
      <sz val="14"/>
      <color theme="3"/>
      <name val="Arial"/>
      <family val="2"/>
    </font>
    <font>
      <b/>
      <sz val="10"/>
      <color theme="1"/>
      <name val="Arial"/>
      <family val="2"/>
    </font>
    <font>
      <sz val="11"/>
      <color theme="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402">
    <xf numFmtId="0" fontId="0" fillId="0" borderId="0"/>
    <xf numFmtId="0" fontId="2" fillId="0" borderId="0">
      <alignment horizontal="left" vertical="center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>
      <alignment horizontal="center" vertical="center" wrapText="1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horizontal="justify" vertical="center"/>
    </xf>
    <xf numFmtId="0" fontId="9" fillId="0" borderId="0">
      <alignment horizontal="center" vertical="center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/>
    <xf numFmtId="0" fontId="15" fillId="0" borderId="0" applyNumberFormat="0" applyFill="0" applyBorder="0" applyAlignment="0" applyProtection="0"/>
    <xf numFmtId="0" fontId="17" fillId="0" borderId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2" fillId="0" borderId="1">
      <alignment horizontal="left" vertical="center" wrapText="1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14">
    <xf numFmtId="0" fontId="0" fillId="0" borderId="0" xfId="0"/>
    <xf numFmtId="0" fontId="2" fillId="0" borderId="0" xfId="1">
      <alignment horizontal="left" vertical="center"/>
    </xf>
    <xf numFmtId="0" fontId="4" fillId="0" borderId="0" xfId="5">
      <alignment vertical="center"/>
    </xf>
    <xf numFmtId="0" fontId="5" fillId="0" borderId="0" xfId="6">
      <alignment vertical="center"/>
    </xf>
    <xf numFmtId="0" fontId="13" fillId="0" borderId="0" xfId="19" applyFont="1" applyAlignment="1">
      <alignment horizontal="left" vertical="center"/>
    </xf>
    <xf numFmtId="0" fontId="13" fillId="0" borderId="0" xfId="19" applyFont="1"/>
    <xf numFmtId="0" fontId="16" fillId="0" borderId="0" xfId="19" applyFont="1" applyAlignment="1">
      <alignment horizontal="left" vertical="top" wrapText="1"/>
    </xf>
    <xf numFmtId="0" fontId="13" fillId="0" borderId="0" xfId="0" applyNumberFormat="1" applyFont="1" applyAlignment="1" applyProtection="1">
      <alignment horizontal="left" vertical="top" wrapText="1" indent="1"/>
    </xf>
    <xf numFmtId="0" fontId="13" fillId="0" borderId="0" xfId="19" applyFont="1" applyAlignment="1">
      <alignment wrapText="1"/>
    </xf>
    <xf numFmtId="0" fontId="13" fillId="0" borderId="0" xfId="19" applyFont="1" applyBorder="1" applyAlignment="1" applyProtection="1">
      <alignment vertical="center"/>
    </xf>
    <xf numFmtId="0" fontId="13" fillId="0" borderId="0" xfId="19" applyFont="1" applyAlignment="1" applyProtection="1">
      <alignment vertical="center"/>
    </xf>
    <xf numFmtId="0" fontId="18" fillId="0" borderId="0" xfId="19" applyFont="1" applyFill="1" applyBorder="1" applyAlignment="1" applyProtection="1">
      <alignment horizontal="center" vertical="center"/>
    </xf>
    <xf numFmtId="0" fontId="19" fillId="0" borderId="0" xfId="19" applyFont="1" applyFill="1" applyBorder="1" applyAlignment="1" applyProtection="1">
      <alignment horizontal="left" vertical="center" indent="1"/>
    </xf>
    <xf numFmtId="0" fontId="14" fillId="0" borderId="0" xfId="19" applyFont="1" applyBorder="1" applyAlignment="1" applyProtection="1">
      <alignment vertical="center"/>
    </xf>
    <xf numFmtId="0" fontId="14" fillId="0" borderId="0" xfId="19" applyFont="1" applyAlignment="1" applyProtection="1">
      <alignment vertical="center"/>
    </xf>
    <xf numFmtId="0" fontId="13" fillId="0" borderId="0" xfId="19" applyFont="1" applyAlignment="1" applyProtection="1">
      <alignment horizontal="center" vertical="center"/>
    </xf>
    <xf numFmtId="0" fontId="13" fillId="0" borderId="0" xfId="19" applyFont="1" applyFill="1" applyBorder="1" applyAlignment="1" applyProtection="1">
      <alignment horizontal="center" vertical="center"/>
    </xf>
    <xf numFmtId="0" fontId="19" fillId="0" borderId="7" xfId="19" applyFont="1" applyFill="1" applyBorder="1" applyAlignment="1" applyProtection="1">
      <alignment horizontal="center" vertical="center"/>
    </xf>
    <xf numFmtId="164" fontId="20" fillId="0" borderId="0" xfId="19" applyNumberFormat="1" applyFont="1" applyFill="1" applyBorder="1" applyAlignment="1" applyProtection="1">
      <alignment horizontal="center" vertical="center"/>
    </xf>
    <xf numFmtId="0" fontId="20" fillId="0" borderId="0" xfId="19" applyFont="1" applyAlignment="1" applyProtection="1">
      <alignment horizontal="left" vertical="center"/>
    </xf>
    <xf numFmtId="0" fontId="20" fillId="0" borderId="0" xfId="19" applyFont="1" applyAlignment="1" applyProtection="1">
      <alignment vertical="center"/>
    </xf>
    <xf numFmtId="0" fontId="13" fillId="0" borderId="0" xfId="19" applyFont="1" applyAlignment="1" applyProtection="1">
      <alignment horizontal="left" vertical="center"/>
    </xf>
    <xf numFmtId="0" fontId="21" fillId="0" borderId="0" xfId="19" applyFont="1" applyBorder="1" applyAlignment="1" applyProtection="1">
      <alignment vertical="center" wrapText="1"/>
    </xf>
    <xf numFmtId="0" fontId="9" fillId="0" borderId="0" xfId="8">
      <alignment horizontal="center" vertical="center"/>
    </xf>
    <xf numFmtId="0" fontId="9" fillId="0" borderId="0" xfId="8" applyAlignment="1">
      <alignment horizontal="left"/>
    </xf>
    <xf numFmtId="0" fontId="18" fillId="0" borderId="8" xfId="19" applyFont="1" applyFill="1" applyBorder="1" applyAlignment="1" applyProtection="1">
      <alignment horizontal="center" vertical="center"/>
    </xf>
    <xf numFmtId="0" fontId="2" fillId="0" borderId="0" xfId="1" applyAlignment="1">
      <alignment horizontal="center" vertical="center"/>
    </xf>
    <xf numFmtId="0" fontId="8" fillId="0" borderId="0" xfId="4">
      <alignment horizontal="center" vertical="center" wrapText="1"/>
    </xf>
    <xf numFmtId="0" fontId="9" fillId="0" borderId="6" xfId="8" applyBorder="1" applyAlignment="1">
      <alignment horizontal="left" vertical="center" wrapText="1"/>
    </xf>
    <xf numFmtId="0" fontId="2" fillId="0" borderId="0" xfId="1" applyAlignment="1">
      <alignment horizontal="center" vertical="center" wrapText="1"/>
    </xf>
    <xf numFmtId="0" fontId="24" fillId="3" borderId="1" xfId="1" applyFont="1" applyFill="1" applyBorder="1" applyAlignment="1" applyProtection="1">
      <alignment horizontal="center" vertical="center"/>
      <protection locked="0"/>
    </xf>
    <xf numFmtId="0" fontId="2" fillId="0" borderId="0" xfId="1" applyProtection="1">
      <alignment horizontal="left" vertical="center"/>
    </xf>
    <xf numFmtId="0" fontId="2" fillId="0" borderId="0" xfId="1" applyAlignment="1">
      <alignment horizontal="center" vertical="center"/>
    </xf>
    <xf numFmtId="0" fontId="2" fillId="0" borderId="0" xfId="1" applyFont="1">
      <alignment horizontal="left" vertical="center"/>
    </xf>
    <xf numFmtId="0" fontId="2" fillId="0" borderId="0" xfId="19" applyFont="1" applyAlignment="1" applyProtection="1">
      <alignment vertical="center"/>
    </xf>
    <xf numFmtId="0" fontId="2" fillId="0" borderId="2" xfId="19" applyFont="1" applyBorder="1" applyAlignment="1" applyProtection="1">
      <alignment horizontal="right" vertical="center"/>
    </xf>
    <xf numFmtId="0" fontId="13" fillId="0" borderId="0" xfId="19" applyFont="1" applyFill="1" applyAlignment="1" applyProtection="1">
      <alignment vertical="center"/>
    </xf>
    <xf numFmtId="0" fontId="2" fillId="0" borderId="0" xfId="1" applyFill="1" applyProtection="1">
      <alignment horizontal="left" vertical="center"/>
    </xf>
    <xf numFmtId="0" fontId="24" fillId="0" borderId="0" xfId="1" applyFont="1" applyFill="1" applyBorder="1" applyProtection="1">
      <alignment horizontal="left" vertical="center"/>
    </xf>
    <xf numFmtId="0" fontId="22" fillId="0" borderId="0" xfId="19" applyFont="1"/>
    <xf numFmtId="0" fontId="9" fillId="0" borderId="7" xfId="8" applyFont="1" applyBorder="1" applyAlignment="1">
      <alignment horizontal="left" vertical="center" wrapText="1"/>
    </xf>
    <xf numFmtId="0" fontId="9" fillId="0" borderId="1" xfId="8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" fillId="0" borderId="0" xfId="1" applyFill="1" applyAlignment="1">
      <alignment vertical="center" wrapText="1"/>
    </xf>
    <xf numFmtId="0" fontId="24" fillId="3" borderId="1" xfId="19" applyFont="1" applyFill="1" applyBorder="1" applyAlignment="1" applyProtection="1">
      <alignment vertical="center"/>
      <protection locked="0"/>
    </xf>
    <xf numFmtId="0" fontId="2" fillId="0" borderId="0" xfId="1" applyAlignment="1">
      <alignment horizontal="right" vertical="center"/>
    </xf>
    <xf numFmtId="0" fontId="9" fillId="0" borderId="0" xfId="8" applyAlignment="1">
      <alignment horizontal="right" vertical="center"/>
    </xf>
    <xf numFmtId="1" fontId="2" fillId="0" borderId="0" xfId="1" applyNumberFormat="1" applyAlignment="1">
      <alignment horizontal="center" vertical="center"/>
    </xf>
    <xf numFmtId="0" fontId="5" fillId="0" borderId="0" xfId="6" applyAlignment="1">
      <alignment horizontal="right" vertical="center"/>
    </xf>
    <xf numFmtId="3" fontId="2" fillId="0" borderId="0" xfId="1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3" xfId="1" applyBorder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8" fillId="0" borderId="0" xfId="19" applyFont="1" applyAlignment="1" applyProtection="1">
      <alignment vertical="center"/>
    </xf>
    <xf numFmtId="0" fontId="29" fillId="0" borderId="0" xfId="19" applyFont="1" applyAlignment="1" applyProtection="1">
      <alignment vertical="center"/>
    </xf>
    <xf numFmtId="0" fontId="30" fillId="0" borderId="0" xfId="19" applyFont="1" applyAlignment="1" applyProtection="1">
      <alignment vertical="center"/>
    </xf>
    <xf numFmtId="0" fontId="31" fillId="0" borderId="0" xfId="1" applyFont="1">
      <alignment horizontal="left" vertical="center"/>
    </xf>
    <xf numFmtId="0" fontId="9" fillId="0" borderId="7" xfId="8" applyFill="1" applyBorder="1" applyAlignment="1" applyProtection="1">
      <alignment horizontal="center" vertical="center" wrapText="1"/>
    </xf>
    <xf numFmtId="0" fontId="23" fillId="2" borderId="6" xfId="8" applyFont="1" applyFill="1" applyBorder="1" applyAlignment="1">
      <alignment horizontal="center" vertical="center" wrapText="1"/>
    </xf>
    <xf numFmtId="0" fontId="27" fillId="0" borderId="0" xfId="19" applyFont="1" applyBorder="1" applyAlignment="1" applyProtection="1">
      <alignment horizontal="left" vertical="center"/>
    </xf>
    <xf numFmtId="0" fontId="2" fillId="5" borderId="3" xfId="1" applyFont="1" applyFill="1" applyBorder="1" applyAlignment="1">
      <alignment horizontal="left" vertical="center"/>
    </xf>
    <xf numFmtId="0" fontId="2" fillId="5" borderId="4" xfId="1" applyFont="1" applyFill="1" applyBorder="1" applyAlignment="1">
      <alignment horizontal="left" vertical="center"/>
    </xf>
    <xf numFmtId="0" fontId="35" fillId="0" borderId="0" xfId="1" applyFont="1" applyAlignment="1">
      <alignment horizontal="left" vertical="center"/>
    </xf>
    <xf numFmtId="0" fontId="36" fillId="0" borderId="0" xfId="6" applyFont="1">
      <alignment vertical="center"/>
    </xf>
    <xf numFmtId="0" fontId="37" fillId="0" borderId="0" xfId="8" applyFont="1" applyAlignment="1">
      <alignment horizontal="left"/>
    </xf>
    <xf numFmtId="0" fontId="35" fillId="0" borderId="0" xfId="1" applyFont="1" applyAlignment="1">
      <alignment horizontal="right" vertical="center"/>
    </xf>
    <xf numFmtId="0" fontId="35" fillId="0" borderId="0" xfId="1" applyFont="1">
      <alignment horizontal="left" vertical="center"/>
    </xf>
    <xf numFmtId="0" fontId="35" fillId="5" borderId="2" xfId="1" applyFont="1" applyFill="1" applyBorder="1" applyAlignment="1">
      <alignment horizontal="left" vertical="center"/>
    </xf>
    <xf numFmtId="0" fontId="35" fillId="0" borderId="3" xfId="1" applyFont="1" applyBorder="1">
      <alignment horizontal="left" vertical="center"/>
    </xf>
    <xf numFmtId="0" fontId="37" fillId="0" borderId="0" xfId="8" applyFont="1">
      <alignment horizontal="center" vertical="center"/>
    </xf>
    <xf numFmtId="0" fontId="2" fillId="0" borderId="3" xfId="1" applyBorder="1" applyAlignment="1">
      <alignment vertical="center"/>
    </xf>
    <xf numFmtId="0" fontId="27" fillId="0" borderId="0" xfId="1" applyFont="1">
      <alignment horizontal="left" vertical="center"/>
    </xf>
    <xf numFmtId="0" fontId="2" fillId="0" borderId="0" xfId="1" applyAlignment="1">
      <alignment horizontal="center" vertical="center"/>
    </xf>
    <xf numFmtId="0" fontId="9" fillId="2" borderId="2" xfId="8" applyFill="1" applyBorder="1" applyAlignment="1">
      <alignment horizontal="left" vertical="center"/>
    </xf>
    <xf numFmtId="0" fontId="9" fillId="2" borderId="3" xfId="8" applyFill="1" applyBorder="1" applyAlignment="1">
      <alignment horizontal="left" vertical="center"/>
    </xf>
    <xf numFmtId="0" fontId="9" fillId="2" borderId="4" xfId="8" applyFill="1" applyBorder="1" applyAlignment="1">
      <alignment horizontal="left" vertical="center"/>
    </xf>
    <xf numFmtId="0" fontId="22" fillId="0" borderId="5" xfId="128" applyBorder="1">
      <alignment horizontal="left" vertical="center" wrapText="1"/>
    </xf>
    <xf numFmtId="0" fontId="6" fillId="0" borderId="6" xfId="401" applyBorder="1" applyAlignment="1">
      <alignment horizontal="left" vertical="center" wrapText="1"/>
    </xf>
    <xf numFmtId="0" fontId="22" fillId="0" borderId="6" xfId="128" applyBorder="1">
      <alignment horizontal="left" vertical="center" wrapText="1"/>
    </xf>
    <xf numFmtId="0" fontId="34" fillId="0" borderId="2" xfId="128" applyFont="1" applyBorder="1">
      <alignment horizontal="left" vertical="center" wrapText="1"/>
    </xf>
    <xf numFmtId="0" fontId="22" fillId="0" borderId="4" xfId="128" applyFont="1" applyBorder="1">
      <alignment horizontal="left" vertical="center" wrapText="1"/>
    </xf>
    <xf numFmtId="0" fontId="9" fillId="0" borderId="5" xfId="8" applyBorder="1" applyAlignment="1">
      <alignment horizontal="left" vertical="center" wrapText="1"/>
    </xf>
    <xf numFmtId="0" fontId="9" fillId="0" borderId="6" xfId="8" applyBorder="1" applyAlignment="1">
      <alignment horizontal="left" vertical="center" wrapText="1"/>
    </xf>
    <xf numFmtId="0" fontId="9" fillId="0" borderId="7" xfId="8" applyBorder="1" applyAlignment="1">
      <alignment horizontal="left" vertical="center" wrapText="1"/>
    </xf>
    <xf numFmtId="0" fontId="22" fillId="0" borderId="1" xfId="128">
      <alignment horizontal="left" vertical="center" wrapText="1"/>
    </xf>
    <xf numFmtId="0" fontId="22" fillId="0" borderId="9" xfId="128" applyFont="1" applyBorder="1">
      <alignment horizontal="left" vertical="center" wrapText="1"/>
    </xf>
    <xf numFmtId="0" fontId="22" fillId="0" borderId="10" xfId="128" applyFont="1" applyBorder="1">
      <alignment horizontal="left" vertical="center" wrapText="1"/>
    </xf>
    <xf numFmtId="0" fontId="22" fillId="0" borderId="8" xfId="128" applyFont="1" applyBorder="1" applyAlignment="1">
      <alignment horizontal="center" vertical="center" wrapText="1"/>
    </xf>
    <xf numFmtId="0" fontId="22" fillId="0" borderId="11" xfId="128" applyFont="1" applyBorder="1" applyAlignment="1">
      <alignment horizontal="center" vertical="center" wrapText="1"/>
    </xf>
    <xf numFmtId="0" fontId="22" fillId="0" borderId="2" xfId="128" applyFont="1" applyBorder="1">
      <alignment horizontal="left" vertical="center" wrapText="1"/>
    </xf>
    <xf numFmtId="0" fontId="34" fillId="0" borderId="9" xfId="128" applyFont="1" applyBorder="1">
      <alignment horizontal="left" vertical="center" wrapText="1"/>
    </xf>
    <xf numFmtId="0" fontId="22" fillId="0" borderId="12" xfId="128" applyFont="1" applyBorder="1">
      <alignment horizontal="left" vertical="center" wrapText="1"/>
    </xf>
    <xf numFmtId="0" fontId="22" fillId="0" borderId="13" xfId="128" applyFont="1" applyBorder="1">
      <alignment horizontal="left" vertical="center" wrapText="1"/>
    </xf>
    <xf numFmtId="0" fontId="9" fillId="0" borderId="5" xfId="8" applyFont="1" applyBorder="1" applyAlignment="1">
      <alignment horizontal="left" vertical="center" wrapText="1"/>
    </xf>
    <xf numFmtId="0" fontId="9" fillId="0" borderId="6" xfId="8" applyFont="1" applyBorder="1" applyAlignment="1">
      <alignment horizontal="left" vertical="center" wrapText="1"/>
    </xf>
    <xf numFmtId="0" fontId="38" fillId="3" borderId="2" xfId="1" applyFont="1" applyFill="1" applyBorder="1" applyProtection="1">
      <alignment horizontal="left" vertical="center"/>
      <protection locked="0"/>
    </xf>
    <xf numFmtId="0" fontId="24" fillId="3" borderId="4" xfId="1" applyFont="1" applyFill="1" applyBorder="1" applyProtection="1">
      <alignment horizontal="left" vertical="center"/>
      <protection locked="0"/>
    </xf>
    <xf numFmtId="0" fontId="24" fillId="3" borderId="2" xfId="1" applyFont="1" applyFill="1" applyBorder="1" applyAlignment="1" applyProtection="1">
      <alignment horizontal="left" vertical="center"/>
      <protection locked="0"/>
    </xf>
    <xf numFmtId="0" fontId="24" fillId="3" borderId="3" xfId="1" applyFont="1" applyFill="1" applyBorder="1" applyAlignment="1" applyProtection="1">
      <alignment horizontal="left" vertical="center"/>
      <protection locked="0"/>
    </xf>
    <xf numFmtId="0" fontId="37" fillId="2" borderId="6" xfId="8" applyFont="1" applyFill="1" applyBorder="1" applyAlignment="1">
      <alignment horizontal="center" vertical="center" wrapText="1"/>
    </xf>
    <xf numFmtId="0" fontId="9" fillId="2" borderId="6" xfId="8" applyFill="1" applyBorder="1" applyAlignment="1">
      <alignment horizontal="center" vertical="center" wrapText="1"/>
    </xf>
    <xf numFmtId="0" fontId="37" fillId="2" borderId="1" xfId="19" applyFont="1" applyFill="1" applyBorder="1" applyAlignment="1" applyProtection="1">
      <alignment horizontal="center" vertical="center"/>
    </xf>
    <xf numFmtId="0" fontId="9" fillId="2" borderId="1" xfId="19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 wrapText="1"/>
    </xf>
    <xf numFmtId="0" fontId="3" fillId="4" borderId="2" xfId="1" applyFont="1" applyFill="1" applyBorder="1" applyAlignment="1">
      <alignment horizontal="left" vertical="center" wrapText="1"/>
    </xf>
    <xf numFmtId="0" fontId="3" fillId="4" borderId="3" xfId="1" applyFont="1" applyFill="1" applyBorder="1" applyAlignment="1">
      <alignment horizontal="left" vertical="center" wrapText="1"/>
    </xf>
    <xf numFmtId="0" fontId="3" fillId="4" borderId="4" xfId="1" applyFont="1" applyFill="1" applyBorder="1" applyAlignment="1">
      <alignment horizontal="left" vertical="center" wrapText="1"/>
    </xf>
    <xf numFmtId="0" fontId="35" fillId="5" borderId="2" xfId="1" applyFont="1" applyFill="1" applyBorder="1" applyAlignment="1">
      <alignment horizontal="left" vertical="center"/>
    </xf>
    <xf numFmtId="0" fontId="2" fillId="5" borderId="3" xfId="1" applyFont="1" applyFill="1" applyBorder="1" applyAlignment="1">
      <alignment horizontal="left" vertical="center"/>
    </xf>
    <xf numFmtId="0" fontId="2" fillId="5" borderId="4" xfId="1" applyFont="1" applyFill="1" applyBorder="1" applyAlignment="1">
      <alignment horizontal="left" vertical="center"/>
    </xf>
    <xf numFmtId="0" fontId="24" fillId="3" borderId="2" xfId="1" applyFont="1" applyFill="1" applyBorder="1" applyAlignment="1" applyProtection="1">
      <alignment horizontal="left" vertical="top"/>
      <protection locked="0"/>
    </xf>
    <xf numFmtId="0" fontId="24" fillId="3" borderId="3" xfId="1" applyFont="1" applyFill="1" applyBorder="1" applyAlignment="1" applyProtection="1">
      <alignment horizontal="left" vertical="top"/>
      <protection locked="0"/>
    </xf>
    <xf numFmtId="0" fontId="27" fillId="0" borderId="0" xfId="1" applyFont="1">
      <alignment horizontal="left" vertical="center"/>
    </xf>
  </cellXfs>
  <cellStyles count="402">
    <cellStyle name="Followed Hyperlink" xfId="3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9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Hyperlink" xfId="2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/>
    <cellStyle name="Hyperlink 2" xfId="20" xr:uid="{00000000-0005-0000-0000-000086010000}"/>
    <cellStyle name="ICRHB Document Title" xfId="4" xr:uid="{00000000-0005-0000-0000-000087010000}"/>
    <cellStyle name="ICRHB Normal" xfId="1" xr:uid="{00000000-0005-0000-0000-000088010000}"/>
    <cellStyle name="ICRHB Paragraph Header" xfId="7" xr:uid="{00000000-0005-0000-0000-000089010000}"/>
    <cellStyle name="ICRHB Section Header" xfId="5" xr:uid="{00000000-0005-0000-0000-00008A010000}"/>
    <cellStyle name="ICRHB Section Subheader" xfId="6" xr:uid="{00000000-0005-0000-0000-00008B010000}"/>
    <cellStyle name="ICRHB Table Header" xfId="8" xr:uid="{00000000-0005-0000-0000-00008C010000}"/>
    <cellStyle name="ICRHB Table Text" xfId="128" xr:uid="{00000000-0005-0000-0000-00008D010000}"/>
    <cellStyle name="Normal" xfId="0" builtinId="0"/>
    <cellStyle name="Normal 2" xfId="21" xr:uid="{00000000-0005-0000-0000-00008F010000}"/>
    <cellStyle name="Normal 2 2" xfId="19" xr:uid="{00000000-0005-0000-0000-000090010000}"/>
    <cellStyle name="Normal 3" xfId="22" xr:uid="{00000000-0005-0000-0000-000091010000}"/>
  </cellStyles>
  <dxfs count="2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81280</xdr:colOff>
      <xdr:row>1</xdr:row>
      <xdr:rowOff>182880</xdr:rowOff>
    </xdr:from>
    <xdr:to>
      <xdr:col>1</xdr:col>
      <xdr:colOff>944880</xdr:colOff>
      <xdr:row>1</xdr:row>
      <xdr:rowOff>873760</xdr:rowOff>
    </xdr:to>
    <xdr:pic>
      <xdr:nvPicPr>
        <xdr:cNvPr id="4" name="Picture 3" descr="D:\IPMA\Website\Intranet\323 Official Graphics\IPMA_full_logo_sm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" y="345440"/>
          <a:ext cx="863600" cy="690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2910840</xdr:colOff>
      <xdr:row>1</xdr:row>
      <xdr:rowOff>129540</xdr:rowOff>
    </xdr:from>
    <xdr:to>
      <xdr:col>3</xdr:col>
      <xdr:colOff>1415415</xdr:colOff>
      <xdr:row>1</xdr:row>
      <xdr:rowOff>815340</xdr:rowOff>
    </xdr:to>
    <xdr:pic>
      <xdr:nvPicPr>
        <xdr:cNvPr id="3" name="Picture 2" descr="CAPM LOGO nov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0520" y="312420"/>
          <a:ext cx="18954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PMCert Color">
  <a:themeElements>
    <a:clrScheme name="Custom 275">
      <a:dk1>
        <a:sysClr val="windowText" lastClr="000000"/>
      </a:dk1>
      <a:lt1>
        <a:sysClr val="window" lastClr="FFFFFF"/>
      </a:lt1>
      <a:dk2>
        <a:srgbClr val="800000"/>
      </a:dk2>
      <a:lt2>
        <a:srgbClr val="0000FF"/>
      </a:lt2>
      <a:accent1>
        <a:srgbClr val="FFC4C9"/>
      </a:accent1>
      <a:accent2>
        <a:srgbClr val="CCEEFF"/>
      </a:accent2>
      <a:accent3>
        <a:srgbClr val="DEFECE"/>
      </a:accent3>
      <a:accent4>
        <a:srgbClr val="EEDEFE"/>
      </a:accent4>
      <a:accent5>
        <a:srgbClr val="FFFFCC"/>
      </a:accent5>
      <a:accent6>
        <a:srgbClr val="F79646"/>
      </a:accent6>
      <a:hlink>
        <a:srgbClr val="0099EE"/>
      </a:hlink>
      <a:folHlink>
        <a:srgbClr val="CC00CC"/>
      </a:folHlink>
    </a:clrScheme>
    <a:fontScheme name="Office 2">
      <a:majorFont>
        <a:latin typeface="Calibri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ambria"/>
        <a:ea typeface=""/>
        <a:cs typeface=""/>
        <a:font script="Jpan" typeface="ＭＳ Ｐ明朝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pm-cert@capm.hr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7"/>
    <pageSetUpPr fitToPage="1"/>
  </sheetPr>
  <dimension ref="A2:G23"/>
  <sheetViews>
    <sheetView showGridLines="0" zoomScale="125" zoomScaleNormal="125" zoomScalePageLayoutView="125" workbookViewId="0">
      <selection activeCell="F32" sqref="F32"/>
    </sheetView>
  </sheetViews>
  <sheetFormatPr defaultColWidth="10.85546875" defaultRowHeight="14.25" x14ac:dyDescent="0.2"/>
  <cols>
    <col min="1" max="1" width="2.85546875" style="1" customWidth="1"/>
    <col min="2" max="2" width="15.85546875" style="1" customWidth="1"/>
    <col min="3" max="3" width="50.85546875" style="1" customWidth="1"/>
    <col min="4" max="4" width="21.5703125" style="1" customWidth="1"/>
    <col min="5" max="16384" width="10.85546875" style="1"/>
  </cols>
  <sheetData>
    <row r="2" spans="1:7" ht="78.95" customHeight="1" x14ac:dyDescent="0.2">
      <c r="A2" s="73"/>
      <c r="B2" s="73"/>
      <c r="C2" s="27" t="s">
        <v>71</v>
      </c>
      <c r="D2" s="29"/>
      <c r="E2" s="26"/>
    </row>
    <row r="3" spans="1:7" ht="27.95" customHeight="1" x14ac:dyDescent="0.2">
      <c r="B3" s="53"/>
      <c r="C3" s="52" t="s">
        <v>24</v>
      </c>
      <c r="D3" s="53"/>
      <c r="E3" s="53"/>
      <c r="F3" s="53"/>
      <c r="G3" s="53"/>
    </row>
    <row r="5" spans="1:7" s="4" customFormat="1" ht="18" customHeight="1" x14ac:dyDescent="0.2">
      <c r="B5" s="74" t="s">
        <v>1</v>
      </c>
      <c r="C5" s="75"/>
      <c r="D5" s="76"/>
    </row>
    <row r="6" spans="1:7" s="8" customFormat="1" ht="27.75" customHeight="1" x14ac:dyDescent="0.2">
      <c r="B6" s="82" t="s">
        <v>2</v>
      </c>
      <c r="C6" s="77" t="s">
        <v>28</v>
      </c>
      <c r="D6" s="77"/>
    </row>
    <row r="7" spans="1:7" s="8" customFormat="1" ht="15" customHeight="1" x14ac:dyDescent="0.2">
      <c r="B7" s="83"/>
      <c r="C7" s="78" t="s">
        <v>29</v>
      </c>
      <c r="D7" s="79"/>
    </row>
    <row r="8" spans="1:7" s="5" customFormat="1" ht="12.75" x14ac:dyDescent="0.2">
      <c r="B8" s="6"/>
      <c r="D8" s="7"/>
    </row>
    <row r="10" spans="1:7" s="4" customFormat="1" ht="18" customHeight="1" x14ac:dyDescent="0.2">
      <c r="B10" s="74" t="s">
        <v>3</v>
      </c>
      <c r="C10" s="75"/>
      <c r="D10" s="76"/>
    </row>
    <row r="11" spans="1:7" s="39" customFormat="1" ht="18.95" customHeight="1" x14ac:dyDescent="0.2">
      <c r="B11" s="41" t="s">
        <v>22</v>
      </c>
      <c r="C11" s="90" t="s">
        <v>30</v>
      </c>
      <c r="D11" s="81"/>
    </row>
    <row r="12" spans="1:7" s="39" customFormat="1" ht="18" customHeight="1" x14ac:dyDescent="0.2">
      <c r="B12" s="41" t="s">
        <v>25</v>
      </c>
      <c r="C12" s="90" t="s">
        <v>70</v>
      </c>
      <c r="D12" s="81"/>
    </row>
    <row r="13" spans="1:7" s="5" customFormat="1" ht="30" customHeight="1" x14ac:dyDescent="0.2">
      <c r="B13" s="28" t="s">
        <v>4</v>
      </c>
      <c r="C13" s="85" t="s">
        <v>31</v>
      </c>
      <c r="D13" s="85"/>
    </row>
    <row r="14" spans="1:7" s="39" customFormat="1" ht="30" customHeight="1" x14ac:dyDescent="0.2">
      <c r="B14" s="40" t="s">
        <v>32</v>
      </c>
      <c r="C14" s="90" t="s">
        <v>33</v>
      </c>
      <c r="D14" s="81"/>
    </row>
    <row r="15" spans="1:7" s="5" customFormat="1" ht="41.1" customHeight="1" x14ac:dyDescent="0.2">
      <c r="B15" s="82" t="s">
        <v>34</v>
      </c>
      <c r="C15" s="86" t="s">
        <v>72</v>
      </c>
      <c r="D15" s="87"/>
    </row>
    <row r="16" spans="1:7" s="5" customFormat="1" ht="42.95" customHeight="1" x14ac:dyDescent="0.2">
      <c r="B16" s="84"/>
      <c r="C16" s="88" t="s">
        <v>73</v>
      </c>
      <c r="D16" s="89"/>
    </row>
    <row r="17" spans="2:4" s="5" customFormat="1" ht="56.1" customHeight="1" x14ac:dyDescent="0.2">
      <c r="B17" s="84"/>
      <c r="C17" s="79" t="s">
        <v>91</v>
      </c>
      <c r="D17" s="79"/>
    </row>
    <row r="18" spans="2:4" s="39" customFormat="1" ht="51" customHeight="1" x14ac:dyDescent="0.2">
      <c r="B18" s="94" t="s">
        <v>16</v>
      </c>
      <c r="C18" s="91" t="s">
        <v>92</v>
      </c>
      <c r="D18" s="87"/>
    </row>
    <row r="19" spans="2:4" s="39" customFormat="1" ht="27" customHeight="1" x14ac:dyDescent="0.2">
      <c r="B19" s="95"/>
      <c r="C19" s="92" t="s">
        <v>35</v>
      </c>
      <c r="D19" s="93"/>
    </row>
    <row r="20" spans="2:4" s="5" customFormat="1" ht="39.950000000000003" customHeight="1" x14ac:dyDescent="0.2">
      <c r="B20" s="41" t="s">
        <v>75</v>
      </c>
      <c r="C20" s="80" t="s">
        <v>76</v>
      </c>
      <c r="D20" s="81"/>
    </row>
    <row r="23" spans="2:4" x14ac:dyDescent="0.2">
      <c r="B23" s="42" t="s">
        <v>23</v>
      </c>
    </row>
  </sheetData>
  <sheetProtection algorithmName="SHA-512" hashValue="O1x5MpC5NLqpjsVvMRDGWYOb7orH9T5d+DSqugCqSjQqZh2Nf7ug+ZPW7QqeYMJERmHOTvstQgX1AFQ2icHCuA==" saltValue="Wsw58jn6qlAyKQmtjCgtmg==" spinCount="100000" sheet="1" objects="1" scenarios="1"/>
  <customSheetViews>
    <customSheetView guid="{84812833-A7E2-4E6A-B2C2-E5D291715A5A}" scale="125" showGridLines="0" fitToPage="1">
      <selection activeCell="C20" sqref="C20:D20"/>
      <pageMargins left="0.79000000000000015" right="0.79000000000000015" top="0.79000000000000015" bottom="0.79000000000000015" header="0.79000000000000015" footer="0.79000000000000015"/>
      <pageSetup paperSize="9" orientation="portrait" horizontalDpi="4294967292" verticalDpi="4294967292" r:id="rId1"/>
      <headerFooter>
        <oddFooter>&amp;L&amp;K000000IPMA ICR Handbook_x000D_&amp;KFF0000IPMA Internal Document&amp;C&amp;K000000&amp;P of &amp;N&amp;R&amp;K000000Self-Assessment_x000D_v0.5, 20.06.2016</oddFooter>
      </headerFooter>
    </customSheetView>
    <customSheetView guid="{C290C7ED-5234-408D-8347-5F0C7054228A}" scale="125" showPageBreaks="1" showGridLines="0" fitToPage="1" printArea="1" topLeftCell="I1">
      <selection activeCell="A45" sqref="A45:XFD45"/>
      <pageMargins left="0.79000000000000015" right="0.79000000000000015" top="0.79000000000000015" bottom="0.79000000000000015" header="0.79000000000000015" footer="0.79000000000000015"/>
      <pageSetup paperSize="9" orientation="portrait" horizontalDpi="4294967292" verticalDpi="4294967292" r:id="rId2"/>
      <headerFooter>
        <oddFooter>&amp;L&amp;K000000IPMA ICR Handbook_x000D_&amp;KFF0000IPMA Internal Document&amp;C&amp;K000000&amp;P of &amp;N&amp;R&amp;K000000Self-Assessment_x000D_v0.5, 20.06.2016</oddFooter>
      </headerFooter>
    </customSheetView>
  </customSheetViews>
  <mergeCells count="18">
    <mergeCell ref="C20:D20"/>
    <mergeCell ref="B6:B7"/>
    <mergeCell ref="B15:B17"/>
    <mergeCell ref="C13:D13"/>
    <mergeCell ref="C15:D15"/>
    <mergeCell ref="C16:D16"/>
    <mergeCell ref="C17:D17"/>
    <mergeCell ref="C14:D14"/>
    <mergeCell ref="C18:D18"/>
    <mergeCell ref="C19:D19"/>
    <mergeCell ref="C11:D11"/>
    <mergeCell ref="C12:D12"/>
    <mergeCell ref="B18:B19"/>
    <mergeCell ref="A2:B2"/>
    <mergeCell ref="B5:D5"/>
    <mergeCell ref="C6:D6"/>
    <mergeCell ref="C7:D7"/>
    <mergeCell ref="B10:D10"/>
  </mergeCells>
  <phoneticPr fontId="10" type="noConversion"/>
  <hyperlinks>
    <hyperlink ref="C7" r:id="rId3" xr:uid="{00000000-0004-0000-0000-000000000000}"/>
  </hyperlinks>
  <pageMargins left="0.79000000000000015" right="0.79000000000000015" top="0.79000000000000015" bottom="0.79000000000000015" header="0.79000000000000015" footer="0.79000000000000015"/>
  <pageSetup paperSize="9" orientation="portrait" horizontalDpi="4294967292" verticalDpi="4294967292" r:id="rId4"/>
  <headerFooter>
    <oddFooter>&amp;L&amp;K000000IPMA ICR Handbook_x000D_&amp;KFF0000IPMA Internal Document&amp;C&amp;K000000&amp;P of &amp;N&amp;R&amp;K000000Self-Assessment_x000D_v0.5, 20.06.2016</oddFooter>
  </headerFooter>
  <drawing r:id="rId5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5"/>
  </sheetPr>
  <dimension ref="B1:M101"/>
  <sheetViews>
    <sheetView showGridLines="0" zoomScale="90" zoomScaleNormal="90" zoomScalePageLayoutView="125" workbookViewId="0">
      <pane ySplit="7" topLeftCell="A8" activePane="bottomLeft" state="frozenSplit"/>
      <selection pane="bottomLeft" activeCell="D3" sqref="D3:E3"/>
    </sheetView>
  </sheetViews>
  <sheetFormatPr defaultColWidth="10.85546875" defaultRowHeight="12.75" x14ac:dyDescent="0.2"/>
  <cols>
    <col min="1" max="1" width="3" style="10" customWidth="1"/>
    <col min="2" max="2" width="7.7109375" style="10" customWidth="1"/>
    <col min="3" max="3" width="41.140625" style="9" customWidth="1"/>
    <col min="4" max="5" width="10.85546875" style="10" customWidth="1"/>
    <col min="6" max="6" width="2.85546875" style="10" customWidth="1"/>
    <col min="7" max="7" width="10.85546875" style="10" customWidth="1"/>
    <col min="8" max="8" width="2.85546875" style="10" customWidth="1"/>
    <col min="9" max="9" width="14.42578125" style="10" customWidth="1"/>
    <col min="10" max="10" width="19.85546875" style="10" customWidth="1"/>
    <col min="11" max="12" width="10.85546875" style="10"/>
    <col min="13" max="13" width="10.85546875" style="54" hidden="1" customWidth="1"/>
    <col min="14" max="16384" width="10.85546875" style="10"/>
  </cols>
  <sheetData>
    <row r="1" spans="2:13" ht="12.95" customHeight="1" x14ac:dyDescent="0.2">
      <c r="E1" s="9"/>
    </row>
    <row r="2" spans="2:13" ht="15.95" customHeight="1" x14ac:dyDescent="0.2">
      <c r="D2" s="24" t="s">
        <v>5</v>
      </c>
      <c r="E2" s="25"/>
      <c r="F2" s="11"/>
      <c r="G2" s="65" t="s">
        <v>40</v>
      </c>
      <c r="I2" s="65" t="s">
        <v>41</v>
      </c>
    </row>
    <row r="3" spans="2:13" ht="18" customHeight="1" x14ac:dyDescent="0.2">
      <c r="B3" s="2" t="s">
        <v>26</v>
      </c>
      <c r="D3" s="96" t="s">
        <v>42</v>
      </c>
      <c r="E3" s="97"/>
      <c r="F3" s="12"/>
      <c r="G3" s="30" t="s">
        <v>94</v>
      </c>
      <c r="I3" s="44" t="s">
        <v>93</v>
      </c>
      <c r="J3" s="60" t="str">
        <f>IF(AND(OR(G3="C",G3="D"),OR((I3="Program"),I3="Portfelj")),"   Invalid Domain or Level","")</f>
        <v/>
      </c>
    </row>
    <row r="4" spans="2:13" ht="15.95" customHeight="1" x14ac:dyDescent="0.2">
      <c r="B4" s="64" t="s">
        <v>39</v>
      </c>
      <c r="F4" s="11"/>
      <c r="G4" s="43"/>
    </row>
    <row r="5" spans="2:13" s="14" customFormat="1" ht="48" customHeight="1" x14ac:dyDescent="0.2">
      <c r="B5" s="104" t="s">
        <v>24</v>
      </c>
      <c r="C5" s="104"/>
      <c r="D5" s="105" t="str">
        <f>IF(OR(G3="",I3=""),"",IF(G3="D",G98,IF(I3="Projekt",G99,IF(I3="Portfelj",G101,G100))))</f>
        <v xml:space="preserve">Mogu dati jasne i uvjerljive dokaze o svojem znanju o ovim elementima kompetencija. </v>
      </c>
      <c r="E5" s="106"/>
      <c r="F5" s="106"/>
      <c r="G5" s="106"/>
      <c r="H5" s="106"/>
      <c r="I5" s="106"/>
      <c r="J5" s="107"/>
      <c r="M5" s="55"/>
    </row>
    <row r="6" spans="2:13" s="14" customFormat="1" ht="20.100000000000001" customHeight="1" x14ac:dyDescent="0.2">
      <c r="C6" s="13"/>
      <c r="D6" s="108" t="s">
        <v>74</v>
      </c>
      <c r="E6" s="109"/>
      <c r="F6" s="109"/>
      <c r="G6" s="109"/>
      <c r="H6" s="109"/>
      <c r="I6" s="109"/>
      <c r="J6" s="110"/>
      <c r="M6" s="55"/>
    </row>
    <row r="7" spans="2:13" s="14" customFormat="1" ht="55.5" customHeight="1" x14ac:dyDescent="0.2">
      <c r="B7" s="102" t="s">
        <v>69</v>
      </c>
      <c r="C7" s="103"/>
      <c r="D7" s="59" t="s">
        <v>78</v>
      </c>
      <c r="E7" s="59" t="s">
        <v>77</v>
      </c>
      <c r="F7" s="58"/>
      <c r="G7" s="100" t="s">
        <v>44</v>
      </c>
      <c r="H7" s="101"/>
      <c r="I7" s="101"/>
      <c r="J7" s="101"/>
      <c r="M7" s="55"/>
    </row>
    <row r="8" spans="2:13" ht="18" customHeight="1" x14ac:dyDescent="0.2">
      <c r="C8" s="70" t="s">
        <v>79</v>
      </c>
      <c r="D8" s="15"/>
      <c r="E8" s="15"/>
      <c r="F8" s="16"/>
    </row>
    <row r="9" spans="2:13" ht="15.95" customHeight="1" x14ac:dyDescent="0.2">
      <c r="B9" s="35" t="str">
        <f>CONCATENATE($E$98,".3.",M9)</f>
        <v>4.3.1</v>
      </c>
      <c r="C9" s="51" t="s">
        <v>7</v>
      </c>
      <c r="D9" s="30">
        <v>2</v>
      </c>
      <c r="E9" s="30"/>
      <c r="F9" s="17"/>
      <c r="G9" s="111"/>
      <c r="H9" s="112"/>
      <c r="I9" s="112"/>
      <c r="J9" s="112"/>
      <c r="K9" s="38"/>
      <c r="M9" s="54">
        <v>1</v>
      </c>
    </row>
    <row r="10" spans="2:13" ht="15.95" customHeight="1" x14ac:dyDescent="0.2">
      <c r="B10" s="35" t="str">
        <f>CONCATENATE($E$98,".3.",M10)</f>
        <v>4.3.2</v>
      </c>
      <c r="C10" s="51" t="s">
        <v>8</v>
      </c>
      <c r="D10" s="30">
        <v>3</v>
      </c>
      <c r="E10" s="30"/>
      <c r="F10" s="17"/>
      <c r="G10" s="98"/>
      <c r="H10" s="99"/>
      <c r="I10" s="99"/>
      <c r="J10" s="99"/>
      <c r="K10" s="38"/>
      <c r="M10" s="54">
        <f>1+M9</f>
        <v>2</v>
      </c>
    </row>
    <row r="11" spans="2:13" ht="15.95" customHeight="1" x14ac:dyDescent="0.2">
      <c r="B11" s="35" t="str">
        <f>CONCATENATE($E$98,".3.",M11)</f>
        <v>4.3.3</v>
      </c>
      <c r="C11" s="69" t="s">
        <v>47</v>
      </c>
      <c r="D11" s="30">
        <v>2</v>
      </c>
      <c r="E11" s="30"/>
      <c r="F11" s="17"/>
      <c r="G11" s="98"/>
      <c r="H11" s="99"/>
      <c r="I11" s="99"/>
      <c r="J11" s="99"/>
      <c r="K11" s="38"/>
      <c r="M11" s="54">
        <f t="shared" ref="M11:M13" si="0">1+M10</f>
        <v>3</v>
      </c>
    </row>
    <row r="12" spans="2:13" ht="15.95" customHeight="1" x14ac:dyDescent="0.2">
      <c r="B12" s="35" t="str">
        <f>CONCATENATE($E$98,".3.",M12)</f>
        <v>4.3.4</v>
      </c>
      <c r="C12" s="69" t="s">
        <v>48</v>
      </c>
      <c r="D12" s="30">
        <v>2</v>
      </c>
      <c r="E12" s="30"/>
      <c r="F12" s="17"/>
      <c r="G12" s="98"/>
      <c r="H12" s="99"/>
      <c r="I12" s="99"/>
      <c r="J12" s="99"/>
      <c r="K12" s="38"/>
      <c r="M12" s="54">
        <f t="shared" si="0"/>
        <v>4</v>
      </c>
    </row>
    <row r="13" spans="2:13" ht="15.95" customHeight="1" x14ac:dyDescent="0.2">
      <c r="B13" s="35" t="str">
        <f>CONCATENATE($E$98,".3.",M13)</f>
        <v>4.3.5</v>
      </c>
      <c r="C13" s="51" t="s">
        <v>9</v>
      </c>
      <c r="D13" s="30">
        <v>3</v>
      </c>
      <c r="E13" s="30"/>
      <c r="F13" s="17"/>
      <c r="G13" s="98"/>
      <c r="H13" s="99"/>
      <c r="I13" s="99"/>
      <c r="J13" s="99"/>
      <c r="K13" s="38"/>
      <c r="M13" s="54">
        <f t="shared" si="0"/>
        <v>5</v>
      </c>
    </row>
    <row r="14" spans="2:13" s="20" customFormat="1" ht="21" customHeight="1" x14ac:dyDescent="0.2">
      <c r="C14" s="46" t="s">
        <v>20</v>
      </c>
      <c r="D14" s="47">
        <f>IF(COUNTIF(D9:D13,"")=$M13,"",(COUNTIF(D9:D13,3)))</f>
        <v>2</v>
      </c>
      <c r="E14" s="47" t="str">
        <f>IF(COUNTIF(E9:E13,"")=$M13,"",(COUNTIF(E9:E13,3)))</f>
        <v/>
      </c>
      <c r="F14" s="18"/>
      <c r="G14" s="19"/>
      <c r="H14" s="19"/>
      <c r="I14" s="19"/>
      <c r="J14" s="19"/>
      <c r="M14" s="56"/>
    </row>
    <row r="15" spans="2:13" ht="14.25" x14ac:dyDescent="0.2">
      <c r="D15" s="32"/>
      <c r="E15" s="15"/>
      <c r="F15" s="16"/>
      <c r="G15" s="21"/>
      <c r="H15" s="21"/>
      <c r="I15" s="21"/>
      <c r="J15" s="21"/>
    </row>
    <row r="16" spans="2:13" ht="18" customHeight="1" x14ac:dyDescent="0.2">
      <c r="C16" s="70" t="s">
        <v>65</v>
      </c>
      <c r="D16" s="15"/>
      <c r="E16" s="15"/>
      <c r="F16" s="16"/>
      <c r="G16" s="21"/>
      <c r="H16" s="21"/>
      <c r="I16" s="21"/>
      <c r="J16" s="21"/>
    </row>
    <row r="17" spans="2:13" ht="15.95" customHeight="1" x14ac:dyDescent="0.2">
      <c r="B17" s="35" t="str">
        <f t="shared" ref="B17:B26" si="1">CONCATENATE($E$98,".4.",M17)</f>
        <v>4.4.1</v>
      </c>
      <c r="C17" s="69" t="s">
        <v>80</v>
      </c>
      <c r="D17" s="30">
        <v>3</v>
      </c>
      <c r="E17" s="30"/>
      <c r="F17" s="17"/>
      <c r="G17" s="98"/>
      <c r="H17" s="99"/>
      <c r="I17" s="99"/>
      <c r="J17" s="99"/>
      <c r="K17" s="38"/>
      <c r="M17" s="54">
        <v>1</v>
      </c>
    </row>
    <row r="18" spans="2:13" ht="15.95" customHeight="1" x14ac:dyDescent="0.2">
      <c r="B18" s="35" t="str">
        <f t="shared" si="1"/>
        <v>4.4.2</v>
      </c>
      <c r="C18" s="51" t="s">
        <v>10</v>
      </c>
      <c r="D18" s="30">
        <v>3</v>
      </c>
      <c r="E18" s="30"/>
      <c r="F18" s="17"/>
      <c r="G18" s="98"/>
      <c r="H18" s="99"/>
      <c r="I18" s="99"/>
      <c r="J18" s="99"/>
      <c r="K18" s="38"/>
      <c r="M18" s="54">
        <f t="shared" ref="M18:M26" si="2">1+M17</f>
        <v>2</v>
      </c>
    </row>
    <row r="19" spans="2:13" ht="15.95" customHeight="1" x14ac:dyDescent="0.2">
      <c r="B19" s="35" t="str">
        <f t="shared" si="1"/>
        <v>4.4.3</v>
      </c>
      <c r="C19" s="51" t="s">
        <v>11</v>
      </c>
      <c r="D19" s="30">
        <v>3</v>
      </c>
      <c r="E19" s="30"/>
      <c r="F19" s="17"/>
      <c r="G19" s="98"/>
      <c r="H19" s="99"/>
      <c r="I19" s="99"/>
      <c r="J19" s="99"/>
      <c r="K19" s="38"/>
      <c r="M19" s="54">
        <f t="shared" si="2"/>
        <v>3</v>
      </c>
    </row>
    <row r="20" spans="2:13" ht="15.95" customHeight="1" x14ac:dyDescent="0.2">
      <c r="B20" s="35" t="str">
        <f t="shared" si="1"/>
        <v>4.4.4</v>
      </c>
      <c r="C20" s="69" t="s">
        <v>49</v>
      </c>
      <c r="D20" s="30">
        <v>3</v>
      </c>
      <c r="E20" s="30"/>
      <c r="F20" s="17"/>
      <c r="G20" s="98"/>
      <c r="H20" s="99"/>
      <c r="I20" s="99"/>
      <c r="J20" s="99"/>
      <c r="K20" s="38"/>
      <c r="M20" s="54">
        <f t="shared" si="2"/>
        <v>4</v>
      </c>
    </row>
    <row r="21" spans="2:13" ht="15.95" customHeight="1" x14ac:dyDescent="0.2">
      <c r="B21" s="35" t="str">
        <f t="shared" si="1"/>
        <v>4.4.5</v>
      </c>
      <c r="C21" s="69" t="s">
        <v>50</v>
      </c>
      <c r="D21" s="30">
        <v>3</v>
      </c>
      <c r="E21" s="30"/>
      <c r="F21" s="17"/>
      <c r="G21" s="98"/>
      <c r="H21" s="99"/>
      <c r="I21" s="99"/>
      <c r="J21" s="99"/>
      <c r="K21" s="38"/>
      <c r="M21" s="54">
        <f t="shared" si="2"/>
        <v>5</v>
      </c>
    </row>
    <row r="22" spans="2:13" ht="15.95" customHeight="1" x14ac:dyDescent="0.2">
      <c r="B22" s="35" t="str">
        <f t="shared" si="1"/>
        <v>4.4.6</v>
      </c>
      <c r="C22" s="51" t="s">
        <v>12</v>
      </c>
      <c r="D22" s="30">
        <v>3</v>
      </c>
      <c r="E22" s="30"/>
      <c r="F22" s="17"/>
      <c r="G22" s="98"/>
      <c r="H22" s="99"/>
      <c r="I22" s="99"/>
      <c r="J22" s="99"/>
      <c r="K22" s="38"/>
      <c r="M22" s="54">
        <f t="shared" si="2"/>
        <v>6</v>
      </c>
    </row>
    <row r="23" spans="2:13" ht="15.95" customHeight="1" x14ac:dyDescent="0.2">
      <c r="B23" s="35" t="str">
        <f t="shared" si="1"/>
        <v>4.4.7</v>
      </c>
      <c r="C23" s="69" t="s">
        <v>51</v>
      </c>
      <c r="D23" s="30">
        <v>3</v>
      </c>
      <c r="E23" s="30"/>
      <c r="F23" s="17"/>
      <c r="G23" s="98"/>
      <c r="H23" s="99"/>
      <c r="I23" s="99"/>
      <c r="J23" s="99"/>
      <c r="K23" s="38"/>
      <c r="M23" s="54">
        <f t="shared" si="2"/>
        <v>7</v>
      </c>
    </row>
    <row r="24" spans="2:13" ht="15.95" customHeight="1" x14ac:dyDescent="0.2">
      <c r="B24" s="35" t="str">
        <f t="shared" si="1"/>
        <v>4.4.8</v>
      </c>
      <c r="C24" s="51" t="s">
        <v>13</v>
      </c>
      <c r="D24" s="30">
        <v>3</v>
      </c>
      <c r="E24" s="30"/>
      <c r="F24" s="17"/>
      <c r="G24" s="98"/>
      <c r="H24" s="99"/>
      <c r="I24" s="99"/>
      <c r="J24" s="99"/>
      <c r="K24" s="38"/>
      <c r="M24" s="54">
        <f t="shared" si="2"/>
        <v>8</v>
      </c>
    </row>
    <row r="25" spans="2:13" ht="15.95" customHeight="1" x14ac:dyDescent="0.2">
      <c r="B25" s="35" t="str">
        <f t="shared" si="1"/>
        <v>4.4.9</v>
      </c>
      <c r="C25" s="51" t="s">
        <v>14</v>
      </c>
      <c r="D25" s="30">
        <v>3</v>
      </c>
      <c r="E25" s="30"/>
      <c r="F25" s="17"/>
      <c r="G25" s="98"/>
      <c r="H25" s="99"/>
      <c r="I25" s="99"/>
      <c r="J25" s="99"/>
      <c r="K25" s="38"/>
      <c r="M25" s="54">
        <f t="shared" si="2"/>
        <v>9</v>
      </c>
    </row>
    <row r="26" spans="2:13" ht="15.95" customHeight="1" x14ac:dyDescent="0.2">
      <c r="B26" s="35" t="str">
        <f t="shared" si="1"/>
        <v>4.4.10</v>
      </c>
      <c r="C26" s="69" t="s">
        <v>52</v>
      </c>
      <c r="D26" s="30">
        <v>3</v>
      </c>
      <c r="E26" s="30"/>
      <c r="F26" s="17"/>
      <c r="G26" s="98"/>
      <c r="H26" s="99"/>
      <c r="I26" s="99"/>
      <c r="J26" s="99"/>
      <c r="K26" s="38"/>
      <c r="M26" s="54">
        <f t="shared" si="2"/>
        <v>10</v>
      </c>
    </row>
    <row r="27" spans="2:13" s="20" customFormat="1" ht="21" customHeight="1" x14ac:dyDescent="0.2">
      <c r="C27" s="46" t="s">
        <v>20</v>
      </c>
      <c r="D27" s="47">
        <f>IF(COUNTIF(D17:D26,"")=$M26,"",(COUNTIF(D17:D26,3)))</f>
        <v>10</v>
      </c>
      <c r="E27" s="47" t="str">
        <f>IF(COUNTIF(E17:E26,"")=$M26,"",(COUNTIF(E17:E26,3)))</f>
        <v/>
      </c>
      <c r="F27" s="18"/>
      <c r="G27" s="19"/>
      <c r="H27" s="19"/>
      <c r="I27" s="19"/>
      <c r="J27" s="19"/>
      <c r="M27" s="56"/>
    </row>
    <row r="28" spans="2:13" x14ac:dyDescent="0.2">
      <c r="C28" s="22"/>
      <c r="D28" s="15"/>
      <c r="E28" s="15"/>
      <c r="F28" s="16"/>
      <c r="G28" s="21"/>
      <c r="H28" s="21"/>
      <c r="I28" s="21"/>
      <c r="J28" s="21"/>
    </row>
    <row r="29" spans="2:13" ht="18" customHeight="1" x14ac:dyDescent="0.2">
      <c r="C29" s="70" t="s">
        <v>66</v>
      </c>
      <c r="D29" s="15"/>
      <c r="E29" s="15"/>
      <c r="F29" s="16"/>
      <c r="G29" s="21"/>
      <c r="H29" s="21"/>
      <c r="I29" s="21"/>
      <c r="J29" s="21"/>
    </row>
    <row r="30" spans="2:13" ht="15.95" customHeight="1" x14ac:dyDescent="0.2">
      <c r="B30" s="35" t="str">
        <f t="shared" ref="B30:B42" si="3">CONCATENATE($E$98,".5.",M30)</f>
        <v>4.5.1</v>
      </c>
      <c r="C30" s="69" t="s">
        <v>81</v>
      </c>
      <c r="D30" s="30">
        <v>3</v>
      </c>
      <c r="E30" s="30"/>
      <c r="F30" s="17"/>
      <c r="G30" s="98"/>
      <c r="H30" s="99"/>
      <c r="I30" s="99"/>
      <c r="J30" s="99"/>
      <c r="K30" s="38"/>
      <c r="M30" s="54">
        <v>1</v>
      </c>
    </row>
    <row r="31" spans="2:13" ht="15.95" customHeight="1" x14ac:dyDescent="0.2">
      <c r="B31" s="35" t="str">
        <f t="shared" si="3"/>
        <v>4.5.2</v>
      </c>
      <c r="C31" s="69" t="s">
        <v>54</v>
      </c>
      <c r="D31" s="30">
        <v>3</v>
      </c>
      <c r="E31" s="30"/>
      <c r="F31" s="17"/>
      <c r="G31" s="98"/>
      <c r="H31" s="99"/>
      <c r="I31" s="99"/>
      <c r="J31" s="99"/>
      <c r="K31" s="38"/>
      <c r="M31" s="54">
        <f t="shared" ref="M31:M42" si="4">1+M30</f>
        <v>2</v>
      </c>
    </row>
    <row r="32" spans="2:13" ht="15.95" customHeight="1" x14ac:dyDescent="0.2">
      <c r="B32" s="35" t="str">
        <f t="shared" si="3"/>
        <v>4.5.3</v>
      </c>
      <c r="C32" s="69" t="s">
        <v>55</v>
      </c>
      <c r="D32" s="30">
        <v>3</v>
      </c>
      <c r="E32" s="30"/>
      <c r="F32" s="17"/>
      <c r="G32" s="98"/>
      <c r="H32" s="99"/>
      <c r="I32" s="99"/>
      <c r="J32" s="99"/>
      <c r="K32" s="38"/>
      <c r="M32" s="54">
        <f t="shared" si="4"/>
        <v>3</v>
      </c>
    </row>
    <row r="33" spans="2:13" ht="15.95" customHeight="1" x14ac:dyDescent="0.2">
      <c r="B33" s="35" t="str">
        <f t="shared" si="3"/>
        <v>4.5.4</v>
      </c>
      <c r="C33" s="69" t="s">
        <v>56</v>
      </c>
      <c r="D33" s="30">
        <v>3</v>
      </c>
      <c r="E33" s="30"/>
      <c r="F33" s="17"/>
      <c r="G33" s="98"/>
      <c r="H33" s="99"/>
      <c r="I33" s="99"/>
      <c r="J33" s="99"/>
      <c r="K33" s="38"/>
      <c r="M33" s="54">
        <f t="shared" si="4"/>
        <v>4</v>
      </c>
    </row>
    <row r="34" spans="2:13" ht="15.95" customHeight="1" x14ac:dyDescent="0.2">
      <c r="B34" s="35" t="str">
        <f t="shared" si="3"/>
        <v>4.5.5</v>
      </c>
      <c r="C34" s="69" t="s">
        <v>57</v>
      </c>
      <c r="D34" s="30">
        <v>3</v>
      </c>
      <c r="E34" s="30"/>
      <c r="F34" s="17"/>
      <c r="G34" s="98"/>
      <c r="H34" s="99"/>
      <c r="I34" s="99"/>
      <c r="J34" s="99"/>
      <c r="K34" s="38"/>
      <c r="M34" s="54">
        <f t="shared" si="4"/>
        <v>5</v>
      </c>
    </row>
    <row r="35" spans="2:13" ht="15.95" customHeight="1" x14ac:dyDescent="0.2">
      <c r="B35" s="35" t="str">
        <f t="shared" si="3"/>
        <v>4.5.6</v>
      </c>
      <c r="C35" s="69" t="s">
        <v>58</v>
      </c>
      <c r="D35" s="30">
        <v>3</v>
      </c>
      <c r="E35" s="30"/>
      <c r="F35" s="17"/>
      <c r="G35" s="98"/>
      <c r="H35" s="99"/>
      <c r="I35" s="99"/>
      <c r="J35" s="99"/>
      <c r="K35" s="38"/>
      <c r="M35" s="54">
        <f t="shared" si="4"/>
        <v>6</v>
      </c>
    </row>
    <row r="36" spans="2:13" ht="15.95" customHeight="1" x14ac:dyDescent="0.2">
      <c r="B36" s="35" t="str">
        <f t="shared" si="3"/>
        <v>4.5.7</v>
      </c>
      <c r="C36" s="69" t="s">
        <v>59</v>
      </c>
      <c r="D36" s="30">
        <v>3</v>
      </c>
      <c r="E36" s="30"/>
      <c r="F36" s="17"/>
      <c r="G36" s="98"/>
      <c r="H36" s="99"/>
      <c r="I36" s="99"/>
      <c r="J36" s="99"/>
      <c r="K36" s="38"/>
      <c r="M36" s="54">
        <f t="shared" si="4"/>
        <v>7</v>
      </c>
    </row>
    <row r="37" spans="2:13" ht="15.95" customHeight="1" x14ac:dyDescent="0.2">
      <c r="B37" s="35" t="str">
        <f t="shared" si="3"/>
        <v>4.5.8</v>
      </c>
      <c r="C37" s="69" t="s">
        <v>60</v>
      </c>
      <c r="D37" s="30">
        <v>3</v>
      </c>
      <c r="E37" s="30"/>
      <c r="F37" s="17"/>
      <c r="G37" s="98"/>
      <c r="H37" s="99"/>
      <c r="I37" s="99"/>
      <c r="J37" s="99"/>
      <c r="K37" s="38"/>
      <c r="M37" s="54">
        <f t="shared" si="4"/>
        <v>8</v>
      </c>
    </row>
    <row r="38" spans="2:13" ht="15.95" customHeight="1" x14ac:dyDescent="0.2">
      <c r="B38" s="35" t="str">
        <f t="shared" si="3"/>
        <v>4.5.9</v>
      </c>
      <c r="C38" s="69" t="s">
        <v>61</v>
      </c>
      <c r="D38" s="30">
        <v>2</v>
      </c>
      <c r="E38" s="30"/>
      <c r="F38" s="17"/>
      <c r="G38" s="98"/>
      <c r="H38" s="99"/>
      <c r="I38" s="99"/>
      <c r="J38" s="99"/>
      <c r="K38" s="38"/>
      <c r="M38" s="54">
        <f t="shared" si="4"/>
        <v>9</v>
      </c>
    </row>
    <row r="39" spans="2:13" ht="15.95" customHeight="1" x14ac:dyDescent="0.2">
      <c r="B39" s="35" t="str">
        <f t="shared" si="3"/>
        <v>4.5.10</v>
      </c>
      <c r="C39" s="69" t="s">
        <v>62</v>
      </c>
      <c r="D39" s="30">
        <v>3</v>
      </c>
      <c r="E39" s="30"/>
      <c r="F39" s="17"/>
      <c r="G39" s="98"/>
      <c r="H39" s="99"/>
      <c r="I39" s="99"/>
      <c r="J39" s="99"/>
      <c r="K39" s="38"/>
      <c r="M39" s="54">
        <f t="shared" si="4"/>
        <v>10</v>
      </c>
    </row>
    <row r="40" spans="2:13" ht="15.95" customHeight="1" x14ac:dyDescent="0.2">
      <c r="B40" s="35" t="str">
        <f t="shared" si="3"/>
        <v>4.5.11</v>
      </c>
      <c r="C40" s="69" t="s">
        <v>63</v>
      </c>
      <c r="D40" s="30">
        <v>3</v>
      </c>
      <c r="E40" s="30"/>
      <c r="F40" s="17"/>
      <c r="G40" s="98"/>
      <c r="H40" s="99"/>
      <c r="I40" s="99"/>
      <c r="J40" s="99"/>
      <c r="K40" s="38"/>
      <c r="M40" s="54">
        <f t="shared" si="4"/>
        <v>11</v>
      </c>
    </row>
    <row r="41" spans="2:13" ht="15.95" customHeight="1" x14ac:dyDescent="0.2">
      <c r="B41" s="35" t="str">
        <f t="shared" si="3"/>
        <v>4.5.12</v>
      </c>
      <c r="C41" s="69" t="s">
        <v>64</v>
      </c>
      <c r="D41" s="30">
        <v>3</v>
      </c>
      <c r="E41" s="30"/>
      <c r="F41" s="17"/>
      <c r="G41" s="98"/>
      <c r="H41" s="99"/>
      <c r="I41" s="99"/>
      <c r="J41" s="99"/>
      <c r="K41" s="38"/>
      <c r="M41" s="54">
        <f t="shared" si="4"/>
        <v>12</v>
      </c>
    </row>
    <row r="42" spans="2:13" ht="15.95" customHeight="1" x14ac:dyDescent="0.2">
      <c r="B42" s="35" t="str">
        <f t="shared" si="3"/>
        <v>4.5.13</v>
      </c>
      <c r="C42" s="51" t="s">
        <v>15</v>
      </c>
      <c r="D42" s="30">
        <v>2</v>
      </c>
      <c r="E42" s="30"/>
      <c r="F42" s="17"/>
      <c r="G42" s="98"/>
      <c r="H42" s="99"/>
      <c r="I42" s="99"/>
      <c r="J42" s="99"/>
      <c r="K42" s="38"/>
      <c r="M42" s="54">
        <f t="shared" si="4"/>
        <v>13</v>
      </c>
    </row>
    <row r="43" spans="2:13" ht="15.95" customHeight="1" x14ac:dyDescent="0.2">
      <c r="B43" s="35" t="str">
        <f>IF($E$98=4,"",CONCATENATE($E$98,".5.",M43))</f>
        <v/>
      </c>
      <c r="C43" s="51" t="s">
        <v>82</v>
      </c>
      <c r="D43" s="30"/>
      <c r="E43" s="30"/>
      <c r="F43" s="17"/>
      <c r="G43" s="98"/>
      <c r="H43" s="99"/>
      <c r="I43" s="99"/>
      <c r="J43" s="99"/>
      <c r="K43" s="38"/>
      <c r="M43" s="54">
        <v>14</v>
      </c>
    </row>
    <row r="44" spans="2:13" s="20" customFormat="1" ht="21" customHeight="1" x14ac:dyDescent="0.2">
      <c r="C44" s="46" t="s">
        <v>20</v>
      </c>
      <c r="D44" s="47">
        <f>IF(COUNTIF(D30:D43,"")=$M$43,"",(COUNTIF(D30:D43,3)))</f>
        <v>11</v>
      </c>
      <c r="E44" s="47" t="str">
        <f>IF(COUNTIF(E30:E43,"")=$M$43,"",(COUNTIF(E30:E43,3)))</f>
        <v/>
      </c>
      <c r="F44" s="18"/>
      <c r="M44" s="56"/>
    </row>
    <row r="45" spans="2:13" s="1" customFormat="1" ht="15.95" customHeight="1" x14ac:dyDescent="0.2">
      <c r="F45" s="31"/>
      <c r="M45" s="57"/>
    </row>
    <row r="46" spans="2:13" s="1" customFormat="1" ht="15.95" customHeight="1" x14ac:dyDescent="0.2">
      <c r="C46" s="48" t="s">
        <v>6</v>
      </c>
      <c r="F46" s="31"/>
      <c r="M46" s="57"/>
    </row>
    <row r="47" spans="2:13" s="1" customFormat="1" ht="9" customHeight="1" x14ac:dyDescent="0.2">
      <c r="C47" s="3"/>
      <c r="F47" s="31"/>
      <c r="M47" s="57"/>
    </row>
    <row r="48" spans="2:13" s="1" customFormat="1" ht="15.95" customHeight="1" x14ac:dyDescent="0.2">
      <c r="C48" s="45" t="s">
        <v>27</v>
      </c>
      <c r="D48" s="49">
        <f>COUNTIF(D$9:D$13,3)+COUNTIF(D$17:D$26,3)+COUNTIF(D$30:D$43,3)</f>
        <v>23</v>
      </c>
      <c r="E48" s="49">
        <f>COUNTIF(E$9:E$13,3)+COUNTIF(E$17:E$26,3)+COUNTIF(E$30:E$43,3)</f>
        <v>0</v>
      </c>
      <c r="F48" s="31"/>
      <c r="M48" s="57"/>
    </row>
    <row r="49" spans="2:13" s="1" customFormat="1" ht="15.95" customHeight="1" x14ac:dyDescent="0.2">
      <c r="C49" s="66" t="s">
        <v>83</v>
      </c>
      <c r="D49" s="49">
        <f>COUNTIF(D$9:D$13,2)+COUNTIF(D$26:D46,2)+COUNTIF(D$30:D$43,2)</f>
        <v>7</v>
      </c>
      <c r="E49" s="49">
        <f>COUNTIF(E$9:E$13,2)+COUNTIF(E$17:E$26,2)+COUNTIF(E$30:E$43,2)</f>
        <v>0</v>
      </c>
      <c r="F49" s="31"/>
      <c r="M49" s="57"/>
    </row>
    <row r="50" spans="2:13" s="1" customFormat="1" ht="15.95" customHeight="1" x14ac:dyDescent="0.2">
      <c r="C50" s="45" t="s">
        <v>21</v>
      </c>
      <c r="D50" s="49">
        <f>COUNTIF(D$9:D$13,1)+COUNTIF(D$17:D$26,1)+COUNTIF(D$30:D$43,1)</f>
        <v>0</v>
      </c>
      <c r="E50" s="49">
        <f>COUNTIF(E$9:E$13,1)+COUNTIF(E$17:E$26,1)+COUNTIF(E$30:E$43,1)</f>
        <v>0</v>
      </c>
      <c r="F50" s="31"/>
      <c r="M50" s="57"/>
    </row>
    <row r="51" spans="2:13" s="1" customFormat="1" ht="15.95" customHeight="1" x14ac:dyDescent="0.2">
      <c r="C51" s="66" t="s">
        <v>45</v>
      </c>
      <c r="D51" s="49">
        <f>IF($I$3="Projekt",(COUNTBLANK(D$9:D$13)+COUNTBLANK(D$17:D$26)+COUNTBLANK(D$30:D$42)),(COUNTBLANK(D$9:D$13)+COUNTBLANK(D$17:D$26)+COUNTBLANK(D$30:D$43)))</f>
        <v>0</v>
      </c>
      <c r="E51" s="49">
        <f>IF($I$3="Projekt",(COUNTBLANK(E$9:E$13)+COUNTBLANK(E$17:E$26)+COUNTBLANK(E$30:E$42)),(COUNTBLANK(E$9:E$13)+COUNTBLANK(E$17:E$26)+COUNTBLANK(E$30:E$43)))</f>
        <v>28</v>
      </c>
      <c r="F51" s="31"/>
      <c r="G51" s="72" t="s">
        <v>90</v>
      </c>
      <c r="H51" s="72"/>
      <c r="I51" s="72"/>
      <c r="J51" s="72"/>
      <c r="M51" s="57"/>
    </row>
    <row r="52" spans="2:13" s="1" customFormat="1" ht="9.9499999999999993" customHeight="1" x14ac:dyDescent="0.2">
      <c r="B52" s="33"/>
      <c r="H52" s="37"/>
      <c r="I52" s="37"/>
      <c r="J52" s="37"/>
      <c r="K52" s="37"/>
      <c r="M52" s="57"/>
    </row>
    <row r="53" spans="2:13" s="1" customFormat="1" ht="9.9499999999999993" customHeight="1" x14ac:dyDescent="0.2">
      <c r="B53" s="33"/>
      <c r="H53" s="37"/>
      <c r="I53" s="37"/>
      <c r="J53" s="37"/>
      <c r="K53" s="37"/>
      <c r="M53" s="57"/>
    </row>
    <row r="54" spans="2:13" s="1" customFormat="1" ht="15.95" customHeight="1" x14ac:dyDescent="0.2">
      <c r="B54" s="33"/>
      <c r="C54" s="67" t="s">
        <v>46</v>
      </c>
      <c r="H54" s="37"/>
      <c r="I54" s="37"/>
      <c r="J54" s="37"/>
      <c r="K54" s="37"/>
      <c r="M54" s="57"/>
    </row>
    <row r="55" spans="2:13" s="1" customFormat="1" ht="14.25" x14ac:dyDescent="0.2">
      <c r="B55" s="33"/>
      <c r="H55" s="37"/>
      <c r="I55" s="37"/>
      <c r="J55" s="37"/>
      <c r="K55" s="37"/>
      <c r="M55" s="57"/>
    </row>
    <row r="56" spans="2:13" s="1" customFormat="1" ht="14.25" x14ac:dyDescent="0.2">
      <c r="B56" s="33"/>
      <c r="H56" s="37"/>
      <c r="I56" s="37"/>
      <c r="J56" s="37"/>
      <c r="K56" s="37"/>
      <c r="M56" s="57"/>
    </row>
    <row r="57" spans="2:13" s="1" customFormat="1" ht="14.25" x14ac:dyDescent="0.2">
      <c r="B57" s="42" t="str">
        <f>UPUTE!B23</f>
        <v>verzija 1.0</v>
      </c>
      <c r="H57" s="37"/>
      <c r="I57" s="37"/>
      <c r="J57" s="37"/>
      <c r="K57" s="37"/>
      <c r="M57" s="57"/>
    </row>
    <row r="58" spans="2:13" s="1" customFormat="1" ht="14.25" x14ac:dyDescent="0.2">
      <c r="F58" s="31"/>
      <c r="M58" s="57"/>
    </row>
    <row r="59" spans="2:13" s="1" customFormat="1" ht="14.25" x14ac:dyDescent="0.2">
      <c r="F59" s="31"/>
      <c r="M59" s="57"/>
    </row>
    <row r="60" spans="2:13" s="1" customFormat="1" ht="14.25" x14ac:dyDescent="0.2">
      <c r="F60" s="31"/>
      <c r="M60" s="57"/>
    </row>
    <row r="61" spans="2:13" s="1" customFormat="1" ht="14.25" x14ac:dyDescent="0.2">
      <c r="F61" s="31"/>
      <c r="M61" s="57"/>
    </row>
    <row r="62" spans="2:13" s="1" customFormat="1" ht="14.25" x14ac:dyDescent="0.2">
      <c r="F62" s="31"/>
      <c r="M62" s="57"/>
    </row>
    <row r="63" spans="2:13" s="1" customFormat="1" ht="14.25" x14ac:dyDescent="0.2">
      <c r="F63" s="31"/>
      <c r="M63" s="57"/>
    </row>
    <row r="64" spans="2:13" s="1" customFormat="1" ht="14.25" x14ac:dyDescent="0.2">
      <c r="F64" s="31"/>
      <c r="M64" s="57"/>
    </row>
    <row r="65" spans="6:13" s="1" customFormat="1" ht="14.25" x14ac:dyDescent="0.2">
      <c r="F65" s="31"/>
      <c r="M65" s="57"/>
    </row>
    <row r="66" spans="6:13" s="1" customFormat="1" ht="14.25" x14ac:dyDescent="0.2">
      <c r="F66" s="31"/>
      <c r="M66" s="57"/>
    </row>
    <row r="67" spans="6:13" s="1" customFormat="1" ht="14.25" x14ac:dyDescent="0.2">
      <c r="F67" s="31"/>
      <c r="M67" s="57"/>
    </row>
    <row r="68" spans="6:13" s="1" customFormat="1" ht="14.25" x14ac:dyDescent="0.2">
      <c r="F68" s="31"/>
      <c r="M68" s="57"/>
    </row>
    <row r="69" spans="6:13" s="1" customFormat="1" ht="14.25" x14ac:dyDescent="0.2">
      <c r="F69" s="31"/>
      <c r="M69" s="57"/>
    </row>
    <row r="70" spans="6:13" s="1" customFormat="1" ht="14.25" x14ac:dyDescent="0.2">
      <c r="F70" s="31"/>
      <c r="M70" s="57"/>
    </row>
    <row r="71" spans="6:13" s="1" customFormat="1" ht="14.25" x14ac:dyDescent="0.2">
      <c r="F71" s="31"/>
      <c r="M71" s="57"/>
    </row>
    <row r="72" spans="6:13" s="1" customFormat="1" ht="14.25" x14ac:dyDescent="0.2">
      <c r="F72" s="31"/>
      <c r="M72" s="57"/>
    </row>
    <row r="73" spans="6:13" s="1" customFormat="1" ht="14.25" x14ac:dyDescent="0.2">
      <c r="F73" s="31"/>
      <c r="M73" s="57"/>
    </row>
    <row r="74" spans="6:13" s="1" customFormat="1" ht="14.25" x14ac:dyDescent="0.2">
      <c r="F74" s="31"/>
      <c r="M74" s="57"/>
    </row>
    <row r="75" spans="6:13" s="1" customFormat="1" ht="14.25" x14ac:dyDescent="0.2">
      <c r="F75" s="31"/>
      <c r="M75" s="57"/>
    </row>
    <row r="76" spans="6:13" s="1" customFormat="1" ht="14.25" x14ac:dyDescent="0.2">
      <c r="F76" s="31"/>
      <c r="M76" s="57"/>
    </row>
    <row r="77" spans="6:13" s="1" customFormat="1" ht="14.25" x14ac:dyDescent="0.2">
      <c r="F77" s="31"/>
      <c r="M77" s="57"/>
    </row>
    <row r="78" spans="6:13" s="1" customFormat="1" ht="14.25" x14ac:dyDescent="0.2">
      <c r="F78" s="31"/>
      <c r="M78" s="57"/>
    </row>
    <row r="79" spans="6:13" s="1" customFormat="1" ht="14.25" x14ac:dyDescent="0.2">
      <c r="F79" s="31"/>
      <c r="M79" s="57"/>
    </row>
    <row r="80" spans="6:13" s="1" customFormat="1" ht="14.25" x14ac:dyDescent="0.2">
      <c r="F80" s="31"/>
      <c r="M80" s="57"/>
    </row>
    <row r="81" spans="6:13" s="1" customFormat="1" ht="14.25" x14ac:dyDescent="0.2">
      <c r="F81" s="31"/>
      <c r="M81" s="57"/>
    </row>
    <row r="82" spans="6:13" s="1" customFormat="1" ht="14.25" x14ac:dyDescent="0.2">
      <c r="F82" s="31"/>
      <c r="M82" s="57"/>
    </row>
    <row r="83" spans="6:13" s="1" customFormat="1" ht="14.25" x14ac:dyDescent="0.2">
      <c r="F83" s="31"/>
      <c r="M83" s="57"/>
    </row>
    <row r="84" spans="6:13" s="1" customFormat="1" ht="14.25" x14ac:dyDescent="0.2">
      <c r="F84" s="31"/>
      <c r="M84" s="57"/>
    </row>
    <row r="85" spans="6:13" s="1" customFormat="1" ht="14.25" x14ac:dyDescent="0.2">
      <c r="F85" s="31"/>
      <c r="M85" s="57"/>
    </row>
    <row r="86" spans="6:13" s="1" customFormat="1" ht="14.25" x14ac:dyDescent="0.2">
      <c r="F86" s="31"/>
      <c r="M86" s="57"/>
    </row>
    <row r="87" spans="6:13" s="1" customFormat="1" ht="14.25" x14ac:dyDescent="0.2">
      <c r="F87" s="31"/>
      <c r="M87" s="57"/>
    </row>
    <row r="88" spans="6:13" s="1" customFormat="1" ht="14.25" x14ac:dyDescent="0.2">
      <c r="F88" s="31"/>
      <c r="M88" s="57"/>
    </row>
    <row r="89" spans="6:13" s="1" customFormat="1" ht="14.25" x14ac:dyDescent="0.2">
      <c r="F89" s="31"/>
      <c r="M89" s="57"/>
    </row>
    <row r="90" spans="6:13" s="1" customFormat="1" ht="14.25" x14ac:dyDescent="0.2">
      <c r="F90" s="31"/>
      <c r="M90" s="57"/>
    </row>
    <row r="91" spans="6:13" s="1" customFormat="1" ht="14.25" x14ac:dyDescent="0.2">
      <c r="F91" s="31"/>
      <c r="M91" s="57"/>
    </row>
    <row r="92" spans="6:13" s="1" customFormat="1" ht="14.25" x14ac:dyDescent="0.2">
      <c r="F92" s="31"/>
      <c r="M92" s="57"/>
    </row>
    <row r="93" spans="6:13" s="1" customFormat="1" ht="14.25" x14ac:dyDescent="0.2">
      <c r="F93" s="31"/>
      <c r="M93" s="57"/>
    </row>
    <row r="94" spans="6:13" s="1" customFormat="1" ht="14.25" x14ac:dyDescent="0.2">
      <c r="F94" s="31"/>
      <c r="M94" s="57"/>
    </row>
    <row r="95" spans="6:13" s="1" customFormat="1" ht="14.25" x14ac:dyDescent="0.2">
      <c r="F95" s="31"/>
      <c r="M95" s="57"/>
    </row>
    <row r="96" spans="6:13" s="1" customFormat="1" ht="14.25" x14ac:dyDescent="0.2">
      <c r="F96" s="31"/>
      <c r="M96" s="57"/>
    </row>
    <row r="97" spans="2:13" s="1" customFormat="1" ht="14.25" x14ac:dyDescent="0.2">
      <c r="F97" s="31"/>
      <c r="G97" s="1" t="s">
        <v>19</v>
      </c>
      <c r="M97" s="57"/>
    </row>
    <row r="98" spans="2:13" s="1" customFormat="1" ht="14.25" x14ac:dyDescent="0.2">
      <c r="B98" s="33"/>
      <c r="D98" s="45" t="s">
        <v>17</v>
      </c>
      <c r="E98" s="32">
        <f>IF($I$3="Projekt",4,IF($I$3="Portfelj",6,5))</f>
        <v>4</v>
      </c>
      <c r="G98" s="63" t="s">
        <v>43</v>
      </c>
      <c r="H98" s="37"/>
      <c r="I98" s="37"/>
      <c r="J98" s="37"/>
      <c r="K98" s="37"/>
      <c r="M98" s="57"/>
    </row>
    <row r="99" spans="2:13" ht="14.25" x14ac:dyDescent="0.2">
      <c r="B99" s="34"/>
      <c r="D99" s="45" t="s">
        <v>18</v>
      </c>
      <c r="E99" s="32">
        <f>IF(E98=4, 28,29)</f>
        <v>28</v>
      </c>
      <c r="G99" s="63" t="s">
        <v>36</v>
      </c>
      <c r="H99" s="36"/>
      <c r="I99" s="36"/>
      <c r="J99" s="36"/>
      <c r="K99" s="36"/>
    </row>
    <row r="100" spans="2:13" ht="14.25" x14ac:dyDescent="0.2">
      <c r="G100" s="63" t="s">
        <v>37</v>
      </c>
    </row>
    <row r="101" spans="2:13" ht="14.25" x14ac:dyDescent="0.2">
      <c r="G101" s="63" t="s">
        <v>38</v>
      </c>
    </row>
  </sheetData>
  <sheetProtection algorithmName="SHA-512" hashValue="Y53biOc8Oxmwsnzu0sRjtdZ2/mjAs4f+Bv8PT+/U6DJ8S3uYfT99qDL0sk1VgwN9WzX0r86PE813WHpfY1py7g==" saltValue="t99zl4TsIAXhBDSONTAMxA==" spinCount="100000" sheet="1" selectLockedCells="1"/>
  <dataConsolidate/>
  <customSheetViews>
    <customSheetView guid="{84812833-A7E2-4E6A-B2C2-E5D291715A5A}" scale="85" showGridLines="0" hiddenColumns="1">
      <pane ySplit="7" topLeftCell="A25" activePane="bottomLeft" state="frozenSplit"/>
      <selection pane="bottomLeft" activeCell="G48" sqref="G48"/>
      <rowBreaks count="1" manualBreakCount="1">
        <brk id="28" max="16383" man="1"/>
      </rowBreaks>
      <pageMargins left="0.75000000000000011" right="0.75000000000000011" top="0.5" bottom="0.5" header="0.5" footer="0.5"/>
      <pageSetup paperSize="9" orientation="landscape" r:id="rId1"/>
      <headerFooter>
        <oddFooter>&amp;L&amp;K000000IPMA ICR Handbook_x000D_&amp;KFF0000IPMA Internal Document&amp;C&amp;K000000Page &amp;P of &amp;N&amp;R&amp;K000000Self-Assessment_x000D_v0.5, 20.06.2016</oddFooter>
      </headerFooter>
    </customSheetView>
    <customSheetView guid="{C290C7ED-5234-408D-8347-5F0C7054228A}" scale="85" showPageBreaks="1" showGridLines="0" printArea="1">
      <pane ySplit="7" topLeftCell="A8" activePane="bottomLeft" state="frozenSplit"/>
      <selection pane="bottomLeft" activeCell="J3" sqref="J3"/>
      <rowBreaks count="1" manualBreakCount="1">
        <brk id="28" max="16383" man="1"/>
      </rowBreaks>
      <pageMargins left="0.75000000000000011" right="0.75000000000000011" top="0.5" bottom="0.5" header="0.5" footer="0.5"/>
      <pageSetup paperSize="9" orientation="landscape" r:id="rId2"/>
      <headerFooter>
        <oddFooter>&amp;L&amp;K000000IPMA ICR Handbook_x000D_&amp;KFF0000IPMA Internal Document&amp;C&amp;K000000Page &amp;P of &amp;N&amp;R&amp;K000000Self-Assessment_x000D_v0.5, 20.06.2016</oddFooter>
      </headerFooter>
    </customSheetView>
  </customSheetViews>
  <mergeCells count="35">
    <mergeCell ref="B5:C5"/>
    <mergeCell ref="D5:J5"/>
    <mergeCell ref="D6:J6"/>
    <mergeCell ref="G9:J9"/>
    <mergeCell ref="G10:J10"/>
    <mergeCell ref="G11:J11"/>
    <mergeCell ref="G12:J12"/>
    <mergeCell ref="G7:J7"/>
    <mergeCell ref="G13:J13"/>
    <mergeCell ref="B7:C7"/>
    <mergeCell ref="G32:J32"/>
    <mergeCell ref="G33:J33"/>
    <mergeCell ref="G34:J34"/>
    <mergeCell ref="G22:J22"/>
    <mergeCell ref="G20:J20"/>
    <mergeCell ref="G23:J23"/>
    <mergeCell ref="G24:J24"/>
    <mergeCell ref="G25:J25"/>
    <mergeCell ref="G26:J26"/>
    <mergeCell ref="D3:E3"/>
    <mergeCell ref="G41:J41"/>
    <mergeCell ref="G43:J43"/>
    <mergeCell ref="G42:J42"/>
    <mergeCell ref="G35:J35"/>
    <mergeCell ref="G36:J36"/>
    <mergeCell ref="G37:J37"/>
    <mergeCell ref="G38:J38"/>
    <mergeCell ref="G39:J39"/>
    <mergeCell ref="G17:J17"/>
    <mergeCell ref="G18:J18"/>
    <mergeCell ref="G19:J19"/>
    <mergeCell ref="G21:J21"/>
    <mergeCell ref="G40:J40"/>
    <mergeCell ref="G30:J30"/>
    <mergeCell ref="G31:J31"/>
  </mergeCells>
  <phoneticPr fontId="10" type="noConversion"/>
  <conditionalFormatting sqref="D9:E13">
    <cfRule type="cellIs" dxfId="23" priority="34" operator="equal">
      <formula>2</formula>
    </cfRule>
    <cfRule type="cellIs" dxfId="22" priority="35" operator="equal">
      <formula>3</formula>
    </cfRule>
    <cfRule type="cellIs" dxfId="21" priority="36" operator="equal">
      <formula>1</formula>
    </cfRule>
  </conditionalFormatting>
  <conditionalFormatting sqref="D17:E17">
    <cfRule type="cellIs" dxfId="20" priority="13" operator="equal">
      <formula>2</formula>
    </cfRule>
    <cfRule type="cellIs" dxfId="19" priority="14" operator="equal">
      <formula>3</formula>
    </cfRule>
    <cfRule type="cellIs" dxfId="18" priority="15" operator="equal">
      <formula>1</formula>
    </cfRule>
  </conditionalFormatting>
  <conditionalFormatting sqref="D18:E26">
    <cfRule type="cellIs" dxfId="17" priority="4" operator="equal">
      <formula>2</formula>
    </cfRule>
    <cfRule type="cellIs" dxfId="16" priority="5" operator="equal">
      <formula>3</formula>
    </cfRule>
    <cfRule type="cellIs" dxfId="15" priority="6" operator="equal">
      <formula>1</formula>
    </cfRule>
  </conditionalFormatting>
  <conditionalFormatting sqref="D30:E43">
    <cfRule type="cellIs" dxfId="14" priority="1" operator="equal">
      <formula>2</formula>
    </cfRule>
    <cfRule type="cellIs" dxfId="13" priority="2" operator="equal">
      <formula>3</formula>
    </cfRule>
    <cfRule type="cellIs" dxfId="12" priority="3" operator="equal">
      <formula>1</formula>
    </cfRule>
  </conditionalFormatting>
  <dataValidations count="5">
    <dataValidation type="list" allowBlank="1" showInputMessage="1" showErrorMessage="1" sqref="I3" xr:uid="{00000000-0002-0000-0100-000000000000}">
      <formula1>"Projekt, Program, Portfelj"</formula1>
    </dataValidation>
    <dataValidation type="whole" allowBlank="1" showInputMessage="1" showErrorMessage="1" sqref="F9:F13 F17:F26 F30:F43" xr:uid="{00000000-0002-0000-0100-000001000000}">
      <formula1>0</formula1>
      <formula2>10</formula2>
    </dataValidation>
    <dataValidation allowBlank="1" showDropDown="1" showInputMessage="1" showErrorMessage="1" sqref="D28:E29" xr:uid="{00000000-0002-0000-0100-000002000000}"/>
    <dataValidation type="list" allowBlank="1" showDropDown="1" showInputMessage="1" showErrorMessage="1" sqref="G3" xr:uid="{00000000-0002-0000-0100-000003000000}">
      <formula1>"A, B, C, D"</formula1>
    </dataValidation>
    <dataValidation type="whole" allowBlank="1" showDropDown="1" showInputMessage="1" showErrorMessage="1" sqref="D9:E13 D17:E26 D30:E43" xr:uid="{00000000-0002-0000-0100-000004000000}">
      <formula1>1</formula1>
      <formula2>3</formula2>
    </dataValidation>
  </dataValidations>
  <pageMargins left="0.75000000000000011" right="0.75000000000000011" top="0.5" bottom="0.5" header="0.5" footer="0.5"/>
  <pageSetup paperSize="9" orientation="landscape" r:id="rId3"/>
  <headerFooter>
    <oddFooter>&amp;L&amp;K000000IPMA ICR Handbook_x000D_&amp;KFF0000IPMA Internal Document&amp;C&amp;K000000Page &amp;P of &amp;N&amp;R&amp;K000000Self-Assessment_x000D_v0.5, 20.06.2016</oddFooter>
  </headerFooter>
  <rowBreaks count="1" manualBreakCount="1">
    <brk id="28" max="16383" man="1"/>
  </rowBreaks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/>
  </sheetPr>
  <dimension ref="B1:M101"/>
  <sheetViews>
    <sheetView showGridLines="0" tabSelected="1" topLeftCell="B1" zoomScale="70" zoomScaleNormal="70" zoomScalePageLayoutView="125" workbookViewId="0">
      <pane ySplit="7" topLeftCell="A8" activePane="bottomLeft" state="frozenSplit"/>
      <selection pane="bottomLeft" activeCell="D3" sqref="D3:E3"/>
    </sheetView>
  </sheetViews>
  <sheetFormatPr defaultColWidth="10.85546875" defaultRowHeight="12.75" x14ac:dyDescent="0.2"/>
  <cols>
    <col min="1" max="1" width="3" style="10" customWidth="1"/>
    <col min="2" max="2" width="7.7109375" style="10" customWidth="1"/>
    <col min="3" max="3" width="41.140625" style="9" customWidth="1"/>
    <col min="4" max="5" width="10.85546875" style="10" customWidth="1"/>
    <col min="6" max="6" width="2.85546875" style="10" customWidth="1"/>
    <col min="7" max="7" width="10.85546875" style="10" customWidth="1"/>
    <col min="8" max="8" width="2.85546875" style="10" customWidth="1"/>
    <col min="9" max="9" width="14.42578125" style="10" customWidth="1"/>
    <col min="10" max="10" width="19.85546875" style="10" customWidth="1"/>
    <col min="11" max="12" width="10.85546875" style="10"/>
    <col min="13" max="13" width="10.85546875" style="54" hidden="1" customWidth="1"/>
    <col min="14" max="16384" width="10.85546875" style="10"/>
  </cols>
  <sheetData>
    <row r="1" spans="2:13" ht="12.95" customHeight="1" x14ac:dyDescent="0.2">
      <c r="E1" s="9"/>
    </row>
    <row r="2" spans="2:13" ht="15.95" customHeight="1" x14ac:dyDescent="0.2">
      <c r="D2" s="24" t="s">
        <v>5</v>
      </c>
      <c r="E2" s="25"/>
      <c r="F2" s="11"/>
      <c r="G2" s="24" t="s">
        <v>40</v>
      </c>
      <c r="I2" s="24" t="s">
        <v>41</v>
      </c>
    </row>
    <row r="3" spans="2:13" ht="18" customHeight="1" x14ac:dyDescent="0.2">
      <c r="B3" s="2" t="s">
        <v>0</v>
      </c>
      <c r="D3" s="96"/>
      <c r="E3" s="97"/>
      <c r="F3" s="12"/>
      <c r="G3" s="30"/>
      <c r="I3" s="44"/>
      <c r="J3" s="60" t="str">
        <f>IF(AND(OR(G3="C",G3="D"),OR((I3="Program"),I3="Portfelj")),"   Invalid Domain or Level","")</f>
        <v/>
      </c>
    </row>
    <row r="4" spans="2:13" ht="15.95" customHeight="1" x14ac:dyDescent="0.2">
      <c r="B4" s="64" t="s">
        <v>39</v>
      </c>
      <c r="F4" s="11"/>
      <c r="G4" s="43"/>
    </row>
    <row r="5" spans="2:13" s="14" customFormat="1" ht="48" customHeight="1" x14ac:dyDescent="0.2">
      <c r="B5" s="104" t="s">
        <v>24</v>
      </c>
      <c r="C5" s="104"/>
      <c r="D5" s="105" t="str">
        <f>IF(OR(G3="",I3=""),"",IF(G3="D",G98,IF(I3="Projekt",G99,IF(I3="Portfelj",G101,G100))))</f>
        <v/>
      </c>
      <c r="E5" s="106"/>
      <c r="F5" s="106"/>
      <c r="G5" s="106"/>
      <c r="H5" s="106"/>
      <c r="I5" s="106"/>
      <c r="J5" s="107"/>
      <c r="M5" s="55"/>
    </row>
    <row r="6" spans="2:13" s="14" customFormat="1" ht="20.100000000000001" customHeight="1" x14ac:dyDescent="0.2">
      <c r="C6" s="13"/>
      <c r="D6" s="68" t="s">
        <v>74</v>
      </c>
      <c r="E6" s="61"/>
      <c r="F6" s="61"/>
      <c r="G6" s="61"/>
      <c r="H6" s="61"/>
      <c r="I6" s="61"/>
      <c r="J6" s="62"/>
      <c r="M6" s="55"/>
    </row>
    <row r="7" spans="2:13" s="14" customFormat="1" ht="51" customHeight="1" x14ac:dyDescent="0.2">
      <c r="B7" s="102" t="s">
        <v>69</v>
      </c>
      <c r="C7" s="103"/>
      <c r="D7" s="59" t="s">
        <v>78</v>
      </c>
      <c r="E7" s="59" t="s">
        <v>77</v>
      </c>
      <c r="F7" s="58"/>
      <c r="G7" s="100" t="s">
        <v>44</v>
      </c>
      <c r="H7" s="101"/>
      <c r="I7" s="101"/>
      <c r="J7" s="101"/>
      <c r="M7" s="55"/>
    </row>
    <row r="8" spans="2:13" ht="18" customHeight="1" x14ac:dyDescent="0.2">
      <c r="C8" s="70" t="s">
        <v>67</v>
      </c>
      <c r="D8" s="15"/>
      <c r="E8" s="15"/>
      <c r="F8" s="16"/>
    </row>
    <row r="9" spans="2:13" ht="15.95" customHeight="1" x14ac:dyDescent="0.2">
      <c r="B9" s="35" t="str">
        <f>CONCATENATE($E$98,".3.",M9)</f>
        <v>5.3.1</v>
      </c>
      <c r="C9" s="51" t="s">
        <v>7</v>
      </c>
      <c r="D9" s="30"/>
      <c r="E9" s="30"/>
      <c r="F9" s="17"/>
      <c r="G9" s="111"/>
      <c r="H9" s="112"/>
      <c r="I9" s="112"/>
      <c r="J9" s="112"/>
      <c r="K9" s="38"/>
      <c r="M9" s="54">
        <v>1</v>
      </c>
    </row>
    <row r="10" spans="2:13" ht="15.95" customHeight="1" x14ac:dyDescent="0.2">
      <c r="B10" s="35" t="str">
        <f>CONCATENATE($E$98,".3.",M10)</f>
        <v>5.3.2</v>
      </c>
      <c r="C10" s="51" t="s">
        <v>8</v>
      </c>
      <c r="D10" s="30"/>
      <c r="E10" s="30"/>
      <c r="F10" s="17"/>
      <c r="G10" s="98"/>
      <c r="H10" s="99"/>
      <c r="I10" s="99"/>
      <c r="J10" s="99"/>
      <c r="K10" s="38"/>
      <c r="M10" s="54">
        <f>1+M9</f>
        <v>2</v>
      </c>
    </row>
    <row r="11" spans="2:13" ht="15.95" customHeight="1" x14ac:dyDescent="0.2">
      <c r="B11" s="35" t="str">
        <f>CONCATENATE($E$98,".3.",M11)</f>
        <v>5.3.3</v>
      </c>
      <c r="C11" s="51" t="s">
        <v>84</v>
      </c>
      <c r="D11" s="30"/>
      <c r="E11" s="30"/>
      <c r="F11" s="17"/>
      <c r="G11" s="98"/>
      <c r="H11" s="99"/>
      <c r="I11" s="99"/>
      <c r="J11" s="99"/>
      <c r="K11" s="38"/>
      <c r="M11" s="54">
        <f t="shared" ref="M11:M13" si="0">1+M10</f>
        <v>3</v>
      </c>
    </row>
    <row r="12" spans="2:13" ht="15.95" customHeight="1" x14ac:dyDescent="0.2">
      <c r="B12" s="35" t="str">
        <f>CONCATENATE($E$98,".3.",M12)</f>
        <v>5.3.4</v>
      </c>
      <c r="C12" s="51" t="s">
        <v>85</v>
      </c>
      <c r="D12" s="30"/>
      <c r="E12" s="30"/>
      <c r="F12" s="17"/>
      <c r="G12" s="98"/>
      <c r="H12" s="99"/>
      <c r="I12" s="99"/>
      <c r="J12" s="99"/>
      <c r="K12" s="38"/>
      <c r="M12" s="54">
        <f t="shared" si="0"/>
        <v>4</v>
      </c>
    </row>
    <row r="13" spans="2:13" ht="15.95" customHeight="1" x14ac:dyDescent="0.2">
      <c r="B13" s="35" t="str">
        <f>CONCATENATE($E$98,".3.",M13)</f>
        <v>5.3.5</v>
      </c>
      <c r="C13" s="51" t="s">
        <v>9</v>
      </c>
      <c r="D13" s="30"/>
      <c r="E13" s="30"/>
      <c r="F13" s="17"/>
      <c r="G13" s="98"/>
      <c r="H13" s="99"/>
      <c r="I13" s="99"/>
      <c r="J13" s="99"/>
      <c r="K13" s="38"/>
      <c r="M13" s="54">
        <f t="shared" si="0"/>
        <v>5</v>
      </c>
    </row>
    <row r="14" spans="2:13" s="20" customFormat="1" ht="21" customHeight="1" x14ac:dyDescent="0.2">
      <c r="C14" s="46" t="s">
        <v>20</v>
      </c>
      <c r="D14" s="47" t="str">
        <f>IF(COUNTIF(D9:D13,"")=$M13,"",(COUNTIF(D9:D13,3)))</f>
        <v/>
      </c>
      <c r="E14" s="47" t="str">
        <f>IF(COUNTIF(E9:E13,"")=$M13,"",(COUNTIF(E9:E13,3)))</f>
        <v/>
      </c>
      <c r="F14" s="18"/>
      <c r="G14" s="19"/>
      <c r="H14" s="19"/>
      <c r="I14" s="19"/>
      <c r="J14" s="19"/>
      <c r="M14" s="56"/>
    </row>
    <row r="15" spans="2:13" ht="14.25" x14ac:dyDescent="0.2">
      <c r="D15" s="50"/>
      <c r="E15" s="15"/>
      <c r="F15" s="16"/>
      <c r="G15" s="21"/>
      <c r="H15" s="21"/>
      <c r="I15" s="21"/>
      <c r="J15" s="21"/>
    </row>
    <row r="16" spans="2:13" ht="18" customHeight="1" x14ac:dyDescent="0.2">
      <c r="C16" s="23" t="s">
        <v>65</v>
      </c>
      <c r="D16" s="15"/>
      <c r="E16" s="15"/>
      <c r="F16" s="16"/>
      <c r="G16" s="21"/>
      <c r="H16" s="21"/>
      <c r="I16" s="21"/>
      <c r="J16" s="21"/>
    </row>
    <row r="17" spans="2:13" ht="15.95" customHeight="1" x14ac:dyDescent="0.2">
      <c r="B17" s="35" t="str">
        <f t="shared" ref="B17:B26" si="1">CONCATENATE($E$98,".4.",M17)</f>
        <v>5.4.1</v>
      </c>
      <c r="C17" s="71" t="s">
        <v>86</v>
      </c>
      <c r="D17" s="30"/>
      <c r="E17" s="30"/>
      <c r="F17" s="17"/>
      <c r="G17" s="98"/>
      <c r="H17" s="99"/>
      <c r="I17" s="99"/>
      <c r="J17" s="99"/>
      <c r="K17" s="38"/>
      <c r="M17" s="54">
        <v>1</v>
      </c>
    </row>
    <row r="18" spans="2:13" ht="15.95" customHeight="1" x14ac:dyDescent="0.2">
      <c r="B18" s="35" t="str">
        <f t="shared" si="1"/>
        <v>5.4.2</v>
      </c>
      <c r="C18" s="71" t="s">
        <v>10</v>
      </c>
      <c r="D18" s="30"/>
      <c r="E18" s="30"/>
      <c r="F18" s="17"/>
      <c r="G18" s="98"/>
      <c r="H18" s="99"/>
      <c r="I18" s="99"/>
      <c r="J18" s="99"/>
      <c r="K18" s="38"/>
      <c r="M18" s="54">
        <f t="shared" ref="M18:M26" si="2">1+M17</f>
        <v>2</v>
      </c>
    </row>
    <row r="19" spans="2:13" ht="15.95" customHeight="1" x14ac:dyDescent="0.2">
      <c r="B19" s="35" t="str">
        <f t="shared" si="1"/>
        <v>5.4.3</v>
      </c>
      <c r="C19" s="71" t="s">
        <v>11</v>
      </c>
      <c r="D19" s="30"/>
      <c r="E19" s="30"/>
      <c r="F19" s="17"/>
      <c r="G19" s="98"/>
      <c r="H19" s="99"/>
      <c r="I19" s="99"/>
      <c r="J19" s="99"/>
      <c r="K19" s="38"/>
      <c r="M19" s="54">
        <f t="shared" si="2"/>
        <v>3</v>
      </c>
    </row>
    <row r="20" spans="2:13" ht="15.95" customHeight="1" x14ac:dyDescent="0.2">
      <c r="B20" s="35" t="str">
        <f t="shared" si="1"/>
        <v>5.4.4</v>
      </c>
      <c r="C20" s="71" t="s">
        <v>49</v>
      </c>
      <c r="D20" s="30"/>
      <c r="E20" s="30"/>
      <c r="F20" s="17"/>
      <c r="G20" s="98"/>
      <c r="H20" s="99"/>
      <c r="I20" s="99"/>
      <c r="J20" s="99"/>
      <c r="K20" s="38"/>
      <c r="M20" s="54">
        <f t="shared" si="2"/>
        <v>4</v>
      </c>
    </row>
    <row r="21" spans="2:13" ht="15.95" customHeight="1" x14ac:dyDescent="0.2">
      <c r="B21" s="35" t="str">
        <f t="shared" si="1"/>
        <v>5.4.5</v>
      </c>
      <c r="C21" s="71" t="s">
        <v>87</v>
      </c>
      <c r="D21" s="30"/>
      <c r="E21" s="30"/>
      <c r="F21" s="17"/>
      <c r="G21" s="98"/>
      <c r="H21" s="99"/>
      <c r="I21" s="99"/>
      <c r="J21" s="99"/>
      <c r="K21" s="38"/>
      <c r="M21" s="54">
        <f t="shared" si="2"/>
        <v>5</v>
      </c>
    </row>
    <row r="22" spans="2:13" ht="15.95" customHeight="1" x14ac:dyDescent="0.2">
      <c r="B22" s="35" t="str">
        <f t="shared" si="1"/>
        <v>5.4.6</v>
      </c>
      <c r="C22" s="71" t="s">
        <v>12</v>
      </c>
      <c r="D22" s="30"/>
      <c r="E22" s="30"/>
      <c r="F22" s="17"/>
      <c r="G22" s="98"/>
      <c r="H22" s="99"/>
      <c r="I22" s="99"/>
      <c r="J22" s="99"/>
      <c r="K22" s="38"/>
      <c r="M22" s="54">
        <f t="shared" si="2"/>
        <v>6</v>
      </c>
    </row>
    <row r="23" spans="2:13" ht="15.95" customHeight="1" x14ac:dyDescent="0.2">
      <c r="B23" s="35" t="str">
        <f t="shared" si="1"/>
        <v>5.4.7</v>
      </c>
      <c r="C23" s="71" t="s">
        <v>88</v>
      </c>
      <c r="D23" s="30"/>
      <c r="E23" s="30"/>
      <c r="F23" s="17"/>
      <c r="G23" s="98"/>
      <c r="H23" s="99"/>
      <c r="I23" s="99"/>
      <c r="J23" s="99"/>
      <c r="K23" s="38"/>
      <c r="M23" s="54">
        <f t="shared" si="2"/>
        <v>7</v>
      </c>
    </row>
    <row r="24" spans="2:13" ht="15.95" customHeight="1" x14ac:dyDescent="0.2">
      <c r="B24" s="35" t="str">
        <f t="shared" si="1"/>
        <v>5.4.8</v>
      </c>
      <c r="C24" s="71" t="s">
        <v>13</v>
      </c>
      <c r="D24" s="30"/>
      <c r="E24" s="30"/>
      <c r="F24" s="17"/>
      <c r="G24" s="98"/>
      <c r="H24" s="99"/>
      <c r="I24" s="99"/>
      <c r="J24" s="99"/>
      <c r="K24" s="38"/>
      <c r="M24" s="54">
        <f t="shared" si="2"/>
        <v>8</v>
      </c>
    </row>
    <row r="25" spans="2:13" ht="15.95" customHeight="1" x14ac:dyDescent="0.2">
      <c r="B25" s="35" t="str">
        <f t="shared" si="1"/>
        <v>5.4.9</v>
      </c>
      <c r="C25" s="71" t="s">
        <v>14</v>
      </c>
      <c r="D25" s="30"/>
      <c r="E25" s="30"/>
      <c r="F25" s="17"/>
      <c r="G25" s="98"/>
      <c r="H25" s="99"/>
      <c r="I25" s="99"/>
      <c r="J25" s="99"/>
      <c r="K25" s="38"/>
      <c r="M25" s="54">
        <f t="shared" si="2"/>
        <v>9</v>
      </c>
    </row>
    <row r="26" spans="2:13" ht="15.95" customHeight="1" x14ac:dyDescent="0.2">
      <c r="B26" s="35" t="str">
        <f t="shared" si="1"/>
        <v>5.4.10</v>
      </c>
      <c r="C26" s="71" t="s">
        <v>89</v>
      </c>
      <c r="D26" s="30"/>
      <c r="E26" s="30"/>
      <c r="F26" s="17"/>
      <c r="G26" s="98"/>
      <c r="H26" s="99"/>
      <c r="I26" s="99"/>
      <c r="J26" s="99"/>
      <c r="K26" s="38"/>
      <c r="M26" s="54">
        <f t="shared" si="2"/>
        <v>10</v>
      </c>
    </row>
    <row r="27" spans="2:13" s="20" customFormat="1" ht="21" customHeight="1" x14ac:dyDescent="0.2">
      <c r="C27" s="46" t="s">
        <v>20</v>
      </c>
      <c r="D27" s="47" t="str">
        <f>IF(COUNTIF(D17:D26,"")=$M26,"",(COUNTIF(D17:D26,3)))</f>
        <v/>
      </c>
      <c r="E27" s="47" t="str">
        <f>IF(COUNTIF(E17:E26,"")=$M26,"",(COUNTIF(E17:E26,3)))</f>
        <v/>
      </c>
      <c r="F27" s="18"/>
      <c r="G27" s="19"/>
      <c r="H27" s="19"/>
      <c r="I27" s="19"/>
      <c r="J27" s="19"/>
      <c r="M27" s="56"/>
    </row>
    <row r="28" spans="2:13" x14ac:dyDescent="0.2">
      <c r="C28" s="22"/>
      <c r="D28" s="15"/>
      <c r="E28" s="15"/>
      <c r="F28" s="16"/>
      <c r="G28" s="21"/>
      <c r="H28" s="21"/>
      <c r="I28" s="21"/>
      <c r="J28" s="21"/>
    </row>
    <row r="29" spans="2:13" ht="18" customHeight="1" x14ac:dyDescent="0.2">
      <c r="C29" s="70" t="s">
        <v>68</v>
      </c>
      <c r="D29" s="15"/>
      <c r="E29" s="15"/>
      <c r="F29" s="16"/>
      <c r="G29" s="21"/>
      <c r="H29" s="21"/>
      <c r="I29" s="21"/>
      <c r="J29" s="21"/>
    </row>
    <row r="30" spans="2:13" ht="15.95" customHeight="1" x14ac:dyDescent="0.2">
      <c r="B30" s="35" t="str">
        <f t="shared" ref="B30:B42" si="3">CONCATENATE($E$98,".5.",M30)</f>
        <v>5.5.1</v>
      </c>
      <c r="C30" s="51" t="s">
        <v>53</v>
      </c>
      <c r="D30" s="30"/>
      <c r="E30" s="30"/>
      <c r="F30" s="17"/>
      <c r="G30" s="98"/>
      <c r="H30" s="99"/>
      <c r="I30" s="99"/>
      <c r="J30" s="99"/>
      <c r="K30" s="38"/>
      <c r="M30" s="54">
        <v>1</v>
      </c>
    </row>
    <row r="31" spans="2:13" ht="15.95" customHeight="1" x14ac:dyDescent="0.2">
      <c r="B31" s="35" t="str">
        <f t="shared" si="3"/>
        <v>5.5.2</v>
      </c>
      <c r="C31" s="51" t="s">
        <v>54</v>
      </c>
      <c r="D31" s="30"/>
      <c r="E31" s="30"/>
      <c r="F31" s="17"/>
      <c r="G31" s="98"/>
      <c r="H31" s="99"/>
      <c r="I31" s="99"/>
      <c r="J31" s="99"/>
      <c r="K31" s="38"/>
      <c r="M31" s="54">
        <f t="shared" ref="M31:M42" si="4">1+M30</f>
        <v>2</v>
      </c>
    </row>
    <row r="32" spans="2:13" ht="15.95" customHeight="1" x14ac:dyDescent="0.2">
      <c r="B32" s="35" t="str">
        <f t="shared" si="3"/>
        <v>5.5.3</v>
      </c>
      <c r="C32" s="51" t="s">
        <v>55</v>
      </c>
      <c r="D32" s="30"/>
      <c r="E32" s="30"/>
      <c r="F32" s="17"/>
      <c r="G32" s="98"/>
      <c r="H32" s="99"/>
      <c r="I32" s="99"/>
      <c r="J32" s="99"/>
      <c r="K32" s="38"/>
      <c r="M32" s="54">
        <f t="shared" si="4"/>
        <v>3</v>
      </c>
    </row>
    <row r="33" spans="2:13" ht="15.95" customHeight="1" x14ac:dyDescent="0.2">
      <c r="B33" s="35" t="str">
        <f t="shared" si="3"/>
        <v>5.5.4</v>
      </c>
      <c r="C33" s="51" t="s">
        <v>56</v>
      </c>
      <c r="D33" s="30"/>
      <c r="E33" s="30"/>
      <c r="F33" s="17"/>
      <c r="G33" s="98"/>
      <c r="H33" s="99"/>
      <c r="I33" s="99"/>
      <c r="J33" s="99"/>
      <c r="K33" s="38"/>
      <c r="M33" s="54">
        <f t="shared" si="4"/>
        <v>4</v>
      </c>
    </row>
    <row r="34" spans="2:13" ht="15.95" customHeight="1" x14ac:dyDescent="0.2">
      <c r="B34" s="35" t="str">
        <f t="shared" si="3"/>
        <v>5.5.5</v>
      </c>
      <c r="C34" s="51" t="s">
        <v>57</v>
      </c>
      <c r="D34" s="30"/>
      <c r="E34" s="30"/>
      <c r="F34" s="17"/>
      <c r="G34" s="98"/>
      <c r="H34" s="99"/>
      <c r="I34" s="99"/>
      <c r="J34" s="99"/>
      <c r="K34" s="38"/>
      <c r="M34" s="54">
        <f t="shared" si="4"/>
        <v>5</v>
      </c>
    </row>
    <row r="35" spans="2:13" ht="15.95" customHeight="1" x14ac:dyDescent="0.2">
      <c r="B35" s="35" t="str">
        <f t="shared" si="3"/>
        <v>5.5.6</v>
      </c>
      <c r="C35" s="51" t="s">
        <v>58</v>
      </c>
      <c r="D35" s="30"/>
      <c r="E35" s="30"/>
      <c r="F35" s="17"/>
      <c r="G35" s="98"/>
      <c r="H35" s="99"/>
      <c r="I35" s="99"/>
      <c r="J35" s="99"/>
      <c r="K35" s="38"/>
      <c r="M35" s="54">
        <f t="shared" si="4"/>
        <v>6</v>
      </c>
    </row>
    <row r="36" spans="2:13" ht="15.95" customHeight="1" x14ac:dyDescent="0.2">
      <c r="B36" s="35" t="str">
        <f t="shared" si="3"/>
        <v>5.5.7</v>
      </c>
      <c r="C36" s="51" t="s">
        <v>59</v>
      </c>
      <c r="D36" s="30"/>
      <c r="E36" s="30"/>
      <c r="F36" s="17"/>
      <c r="G36" s="98"/>
      <c r="H36" s="99"/>
      <c r="I36" s="99"/>
      <c r="J36" s="99"/>
      <c r="K36" s="38"/>
      <c r="M36" s="54">
        <f t="shared" si="4"/>
        <v>7</v>
      </c>
    </row>
    <row r="37" spans="2:13" ht="15.95" customHeight="1" x14ac:dyDescent="0.2">
      <c r="B37" s="35" t="str">
        <f t="shared" si="3"/>
        <v>5.5.8</v>
      </c>
      <c r="C37" s="51" t="s">
        <v>60</v>
      </c>
      <c r="D37" s="30"/>
      <c r="E37" s="30"/>
      <c r="F37" s="17"/>
      <c r="G37" s="98"/>
      <c r="H37" s="99"/>
      <c r="I37" s="99"/>
      <c r="J37" s="99"/>
      <c r="K37" s="38"/>
      <c r="M37" s="54">
        <f t="shared" si="4"/>
        <v>8</v>
      </c>
    </row>
    <row r="38" spans="2:13" ht="15.95" customHeight="1" x14ac:dyDescent="0.2">
      <c r="B38" s="35" t="str">
        <f t="shared" si="3"/>
        <v>5.5.9</v>
      </c>
      <c r="C38" s="51" t="s">
        <v>61</v>
      </c>
      <c r="D38" s="30"/>
      <c r="E38" s="30"/>
      <c r="F38" s="17"/>
      <c r="G38" s="98"/>
      <c r="H38" s="99"/>
      <c r="I38" s="99"/>
      <c r="J38" s="99"/>
      <c r="K38" s="38"/>
      <c r="M38" s="54">
        <f t="shared" si="4"/>
        <v>9</v>
      </c>
    </row>
    <row r="39" spans="2:13" ht="15.95" customHeight="1" x14ac:dyDescent="0.2">
      <c r="B39" s="35" t="str">
        <f t="shared" si="3"/>
        <v>5.5.10</v>
      </c>
      <c r="C39" s="51" t="s">
        <v>62</v>
      </c>
      <c r="D39" s="30"/>
      <c r="E39" s="30"/>
      <c r="F39" s="17"/>
      <c r="G39" s="98"/>
      <c r="H39" s="99"/>
      <c r="I39" s="99"/>
      <c r="J39" s="99"/>
      <c r="K39" s="38"/>
      <c r="M39" s="54">
        <f t="shared" si="4"/>
        <v>10</v>
      </c>
    </row>
    <row r="40" spans="2:13" ht="15.95" customHeight="1" x14ac:dyDescent="0.2">
      <c r="B40" s="35" t="str">
        <f t="shared" si="3"/>
        <v>5.5.11</v>
      </c>
      <c r="C40" s="51" t="s">
        <v>63</v>
      </c>
      <c r="D40" s="30"/>
      <c r="E40" s="30"/>
      <c r="F40" s="17"/>
      <c r="G40" s="98"/>
      <c r="H40" s="99"/>
      <c r="I40" s="99"/>
      <c r="J40" s="99"/>
      <c r="K40" s="38"/>
      <c r="M40" s="54">
        <f t="shared" si="4"/>
        <v>11</v>
      </c>
    </row>
    <row r="41" spans="2:13" ht="15.95" customHeight="1" x14ac:dyDescent="0.2">
      <c r="B41" s="35" t="str">
        <f t="shared" si="3"/>
        <v>5.5.12</v>
      </c>
      <c r="C41" s="51" t="s">
        <v>64</v>
      </c>
      <c r="D41" s="30"/>
      <c r="E41" s="30"/>
      <c r="F41" s="17"/>
      <c r="G41" s="98"/>
      <c r="H41" s="99"/>
      <c r="I41" s="99"/>
      <c r="J41" s="99"/>
      <c r="K41" s="38"/>
      <c r="M41" s="54">
        <f t="shared" si="4"/>
        <v>12</v>
      </c>
    </row>
    <row r="42" spans="2:13" ht="15.95" customHeight="1" x14ac:dyDescent="0.2">
      <c r="B42" s="35" t="str">
        <f t="shared" si="3"/>
        <v>5.5.13</v>
      </c>
      <c r="C42" s="51" t="s">
        <v>15</v>
      </c>
      <c r="D42" s="30"/>
      <c r="E42" s="30"/>
      <c r="F42" s="17"/>
      <c r="G42" s="98"/>
      <c r="H42" s="99"/>
      <c r="I42" s="99"/>
      <c r="J42" s="99"/>
      <c r="K42" s="38"/>
      <c r="M42" s="54">
        <f t="shared" si="4"/>
        <v>13</v>
      </c>
    </row>
    <row r="43" spans="2:13" ht="15.95" customHeight="1" x14ac:dyDescent="0.2">
      <c r="B43" s="35" t="str">
        <f>IF($E$98=4,"",CONCATENATE($E$98,".5.",M43))</f>
        <v>5.5.14</v>
      </c>
      <c r="C43" s="51" t="s">
        <v>82</v>
      </c>
      <c r="D43" s="30"/>
      <c r="E43" s="30"/>
      <c r="F43" s="17"/>
      <c r="G43" s="98"/>
      <c r="H43" s="99"/>
      <c r="I43" s="99"/>
      <c r="J43" s="99"/>
      <c r="K43" s="38"/>
      <c r="M43" s="54">
        <v>14</v>
      </c>
    </row>
    <row r="44" spans="2:13" s="20" customFormat="1" ht="21" customHeight="1" x14ac:dyDescent="0.2">
      <c r="C44" s="46" t="s">
        <v>20</v>
      </c>
      <c r="D44" s="47" t="str">
        <f>IF(COUNTIF(D30:D43,"")=$M$43,"",(COUNTIF(D30:D43,3)))</f>
        <v/>
      </c>
      <c r="E44" s="47" t="str">
        <f>IF(COUNTIF(E30:E43,"")=$M$43,"",(COUNTIF(E30:E43,3)))</f>
        <v/>
      </c>
      <c r="F44" s="18"/>
      <c r="M44" s="56"/>
    </row>
    <row r="45" spans="2:13" s="1" customFormat="1" ht="15.95" customHeight="1" x14ac:dyDescent="0.2">
      <c r="F45" s="31"/>
      <c r="M45" s="57"/>
    </row>
    <row r="46" spans="2:13" s="1" customFormat="1" ht="15.95" customHeight="1" x14ac:dyDescent="0.2">
      <c r="C46" s="48" t="s">
        <v>6</v>
      </c>
      <c r="F46" s="31"/>
      <c r="M46" s="57"/>
    </row>
    <row r="47" spans="2:13" s="1" customFormat="1" ht="9" customHeight="1" x14ac:dyDescent="0.2">
      <c r="C47" s="3"/>
      <c r="F47" s="31"/>
      <c r="M47" s="57"/>
    </row>
    <row r="48" spans="2:13" s="1" customFormat="1" ht="15.95" customHeight="1" x14ac:dyDescent="0.2">
      <c r="C48" s="45" t="s">
        <v>27</v>
      </c>
      <c r="D48" s="49">
        <f>COUNTIF(D$9:D$13,3)+COUNTIF(D$17:D$26,3)+COUNTIF(D$30:D$43,3)</f>
        <v>0</v>
      </c>
      <c r="E48" s="49">
        <f>COUNTIF(E$9:E$13,3)+COUNTIF(E$17:E$26,3)+COUNTIF(E$30:E$43,3)</f>
        <v>0</v>
      </c>
      <c r="F48" s="31"/>
      <c r="M48" s="57"/>
    </row>
    <row r="49" spans="2:13" s="1" customFormat="1" ht="15.95" customHeight="1" x14ac:dyDescent="0.2">
      <c r="C49" s="66" t="s">
        <v>83</v>
      </c>
      <c r="D49" s="49">
        <f>COUNTIF(D$9:D$13,2)+COUNTIF(D$17:D$26,2)+COUNTIF(D$30:D$43,2)</f>
        <v>0</v>
      </c>
      <c r="E49" s="49">
        <f>COUNTIF(E$9:E$13,2)+COUNTIF(E$17:E$26,2)+COUNTIF(E$30:E$43,2)</f>
        <v>0</v>
      </c>
      <c r="F49" s="31"/>
      <c r="M49" s="57"/>
    </row>
    <row r="50" spans="2:13" s="1" customFormat="1" ht="15.95" customHeight="1" x14ac:dyDescent="0.2">
      <c r="C50" s="45" t="s">
        <v>21</v>
      </c>
      <c r="D50" s="49">
        <f>COUNTIF(D$9:D$13,1)+COUNTIF(D$17:D$26,1)+COUNTIF(D$30:D$43,1)</f>
        <v>0</v>
      </c>
      <c r="E50" s="49">
        <f>COUNTIF(E$9:E$13,1)+COUNTIF(E$17:E$26,1)+COUNTIF(E$30:E$43,1)</f>
        <v>0</v>
      </c>
      <c r="F50" s="31"/>
      <c r="M50" s="57"/>
    </row>
    <row r="51" spans="2:13" s="1" customFormat="1" ht="15.95" customHeight="1" x14ac:dyDescent="0.2">
      <c r="C51" s="66" t="s">
        <v>45</v>
      </c>
      <c r="D51" s="49">
        <f>IF($I$3="Projekt",(COUNTBLANK(D$9:D$13)+COUNTBLANK(D$17:D$26)+COUNTBLANK(D$30:D$42)),(COUNTBLANK(D$9:D$13)+COUNTBLANK(D$17:D$26)+COUNTBLANK(D$30:D$43)))</f>
        <v>29</v>
      </c>
      <c r="E51" s="49">
        <f>IF($I$3="Projekt",(COUNTBLANK(E$9:E$13)+COUNTBLANK(E$17:E$26)+COUNTBLANK(E$30:E$42)),(COUNTBLANK(E$9:E$13)+COUNTBLANK(E$17:E$26)+COUNTBLANK(E$30:E$43)))</f>
        <v>29</v>
      </c>
      <c r="F51" s="31"/>
      <c r="G51" s="113" t="str">
        <f>IF(D51&gt;0,"Molimo evaluirajte sve elemente kompetencija",IF(G3="D","",IF(E51&gt;0,"Molimo evaluirajte sve elemente kompetencija","")))</f>
        <v>Molimo evaluirajte sve elemente kompetencija</v>
      </c>
      <c r="H51" s="113"/>
      <c r="I51" s="113"/>
      <c r="J51" s="113"/>
      <c r="M51" s="57"/>
    </row>
    <row r="52" spans="2:13" s="1" customFormat="1" ht="9.9499999999999993" customHeight="1" x14ac:dyDescent="0.2">
      <c r="B52" s="33"/>
      <c r="H52" s="37"/>
      <c r="I52" s="37"/>
      <c r="J52" s="37"/>
      <c r="K52" s="37"/>
      <c r="M52" s="57"/>
    </row>
    <row r="53" spans="2:13" s="1" customFormat="1" ht="9.9499999999999993" customHeight="1" x14ac:dyDescent="0.2">
      <c r="B53" s="33"/>
      <c r="H53" s="37"/>
      <c r="I53" s="37"/>
      <c r="J53" s="37"/>
      <c r="K53" s="37"/>
      <c r="M53" s="57"/>
    </row>
    <row r="54" spans="2:13" s="1" customFormat="1" ht="15.95" customHeight="1" x14ac:dyDescent="0.2">
      <c r="B54" s="33"/>
      <c r="C54" s="1" t="s">
        <v>46</v>
      </c>
      <c r="H54" s="37"/>
      <c r="I54" s="37"/>
      <c r="J54" s="37"/>
      <c r="K54" s="37"/>
      <c r="M54" s="57"/>
    </row>
    <row r="55" spans="2:13" s="1" customFormat="1" ht="14.25" x14ac:dyDescent="0.2">
      <c r="B55" s="33"/>
      <c r="H55" s="37"/>
      <c r="I55" s="37"/>
      <c r="J55" s="37"/>
      <c r="K55" s="37"/>
      <c r="M55" s="57"/>
    </row>
    <row r="56" spans="2:13" s="1" customFormat="1" ht="14.25" x14ac:dyDescent="0.2">
      <c r="B56" s="33"/>
      <c r="H56" s="37"/>
      <c r="I56" s="37"/>
      <c r="J56" s="37"/>
      <c r="K56" s="37"/>
      <c r="M56" s="57"/>
    </row>
    <row r="57" spans="2:13" s="1" customFormat="1" ht="14.25" x14ac:dyDescent="0.2">
      <c r="B57" s="42" t="str">
        <f>UPUTE!B23</f>
        <v>verzija 1.0</v>
      </c>
      <c r="H57" s="37"/>
      <c r="I57" s="37"/>
      <c r="J57" s="37"/>
      <c r="K57" s="37"/>
      <c r="M57" s="57"/>
    </row>
    <row r="58" spans="2:13" s="1" customFormat="1" ht="14.25" x14ac:dyDescent="0.2">
      <c r="F58" s="31"/>
      <c r="M58" s="57"/>
    </row>
    <row r="59" spans="2:13" s="1" customFormat="1" ht="14.25" x14ac:dyDescent="0.2">
      <c r="F59" s="31"/>
      <c r="M59" s="57"/>
    </row>
    <row r="60" spans="2:13" s="1" customFormat="1" ht="14.25" x14ac:dyDescent="0.2">
      <c r="F60" s="31"/>
      <c r="M60" s="57"/>
    </row>
    <row r="61" spans="2:13" s="1" customFormat="1" ht="14.25" x14ac:dyDescent="0.2">
      <c r="F61" s="31"/>
      <c r="M61" s="57"/>
    </row>
    <row r="62" spans="2:13" s="1" customFormat="1" ht="14.25" x14ac:dyDescent="0.2">
      <c r="F62" s="31"/>
      <c r="M62" s="57"/>
    </row>
    <row r="63" spans="2:13" s="1" customFormat="1" ht="14.25" x14ac:dyDescent="0.2">
      <c r="F63" s="31"/>
      <c r="M63" s="57"/>
    </row>
    <row r="64" spans="2:13" s="1" customFormat="1" ht="14.25" x14ac:dyDescent="0.2">
      <c r="F64" s="31"/>
      <c r="M64" s="57"/>
    </row>
    <row r="65" spans="6:13" s="1" customFormat="1" ht="14.25" x14ac:dyDescent="0.2">
      <c r="F65" s="31"/>
      <c r="M65" s="57"/>
    </row>
    <row r="66" spans="6:13" s="1" customFormat="1" ht="14.25" x14ac:dyDescent="0.2">
      <c r="F66" s="31"/>
      <c r="M66" s="57"/>
    </row>
    <row r="67" spans="6:13" s="1" customFormat="1" ht="14.25" x14ac:dyDescent="0.2">
      <c r="F67" s="31"/>
      <c r="M67" s="57"/>
    </row>
    <row r="68" spans="6:13" s="1" customFormat="1" ht="14.25" x14ac:dyDescent="0.2">
      <c r="F68" s="31"/>
      <c r="M68" s="57"/>
    </row>
    <row r="69" spans="6:13" s="1" customFormat="1" ht="14.25" x14ac:dyDescent="0.2">
      <c r="F69" s="31"/>
      <c r="M69" s="57"/>
    </row>
    <row r="70" spans="6:13" s="1" customFormat="1" ht="14.25" x14ac:dyDescent="0.2">
      <c r="F70" s="31"/>
      <c r="M70" s="57"/>
    </row>
    <row r="71" spans="6:13" s="1" customFormat="1" ht="14.25" x14ac:dyDescent="0.2">
      <c r="F71" s="31"/>
      <c r="M71" s="57"/>
    </row>
    <row r="72" spans="6:13" s="1" customFormat="1" ht="14.25" x14ac:dyDescent="0.2">
      <c r="F72" s="31"/>
      <c r="M72" s="57"/>
    </row>
    <row r="73" spans="6:13" s="1" customFormat="1" ht="14.25" x14ac:dyDescent="0.2">
      <c r="F73" s="31"/>
      <c r="M73" s="57"/>
    </row>
    <row r="74" spans="6:13" s="1" customFormat="1" ht="14.25" x14ac:dyDescent="0.2">
      <c r="F74" s="31"/>
      <c r="M74" s="57"/>
    </row>
    <row r="75" spans="6:13" s="1" customFormat="1" ht="14.25" x14ac:dyDescent="0.2">
      <c r="F75" s="31"/>
      <c r="M75" s="57"/>
    </row>
    <row r="76" spans="6:13" s="1" customFormat="1" ht="14.25" x14ac:dyDescent="0.2">
      <c r="F76" s="31"/>
      <c r="M76" s="57"/>
    </row>
    <row r="77" spans="6:13" s="1" customFormat="1" ht="14.25" x14ac:dyDescent="0.2">
      <c r="F77" s="31"/>
      <c r="M77" s="57"/>
    </row>
    <row r="78" spans="6:13" s="1" customFormat="1" ht="14.25" x14ac:dyDescent="0.2">
      <c r="F78" s="31"/>
      <c r="M78" s="57"/>
    </row>
    <row r="79" spans="6:13" s="1" customFormat="1" ht="14.25" x14ac:dyDescent="0.2">
      <c r="F79" s="31"/>
      <c r="M79" s="57"/>
    </row>
    <row r="80" spans="6:13" s="1" customFormat="1" ht="14.25" x14ac:dyDescent="0.2">
      <c r="F80" s="31"/>
      <c r="M80" s="57"/>
    </row>
    <row r="81" spans="6:13" s="1" customFormat="1" ht="14.25" x14ac:dyDescent="0.2">
      <c r="F81" s="31"/>
      <c r="M81" s="57"/>
    </row>
    <row r="82" spans="6:13" s="1" customFormat="1" ht="14.25" x14ac:dyDescent="0.2">
      <c r="F82" s="31"/>
      <c r="M82" s="57"/>
    </row>
    <row r="83" spans="6:13" s="1" customFormat="1" ht="14.25" x14ac:dyDescent="0.2">
      <c r="F83" s="31"/>
      <c r="M83" s="57"/>
    </row>
    <row r="84" spans="6:13" s="1" customFormat="1" ht="14.25" x14ac:dyDescent="0.2">
      <c r="F84" s="31"/>
      <c r="M84" s="57"/>
    </row>
    <row r="85" spans="6:13" s="1" customFormat="1" ht="14.25" x14ac:dyDescent="0.2">
      <c r="F85" s="31"/>
      <c r="M85" s="57"/>
    </row>
    <row r="86" spans="6:13" s="1" customFormat="1" ht="14.25" x14ac:dyDescent="0.2">
      <c r="F86" s="31"/>
      <c r="M86" s="57"/>
    </row>
    <row r="87" spans="6:13" s="1" customFormat="1" ht="14.25" x14ac:dyDescent="0.2">
      <c r="F87" s="31"/>
      <c r="M87" s="57"/>
    </row>
    <row r="88" spans="6:13" s="1" customFormat="1" ht="14.25" x14ac:dyDescent="0.2">
      <c r="F88" s="31"/>
      <c r="M88" s="57"/>
    </row>
    <row r="89" spans="6:13" s="1" customFormat="1" ht="14.25" x14ac:dyDescent="0.2">
      <c r="F89" s="31"/>
      <c r="M89" s="57"/>
    </row>
    <row r="90" spans="6:13" s="1" customFormat="1" ht="14.25" x14ac:dyDescent="0.2">
      <c r="F90" s="31"/>
      <c r="M90" s="57"/>
    </row>
    <row r="91" spans="6:13" s="1" customFormat="1" ht="14.25" x14ac:dyDescent="0.2">
      <c r="F91" s="31"/>
      <c r="M91" s="57"/>
    </row>
    <row r="92" spans="6:13" s="1" customFormat="1" ht="14.25" x14ac:dyDescent="0.2">
      <c r="F92" s="31"/>
      <c r="M92" s="57"/>
    </row>
    <row r="93" spans="6:13" s="1" customFormat="1" ht="14.25" x14ac:dyDescent="0.2">
      <c r="F93" s="31"/>
      <c r="M93" s="57"/>
    </row>
    <row r="94" spans="6:13" s="1" customFormat="1" ht="14.25" x14ac:dyDescent="0.2">
      <c r="F94" s="31"/>
      <c r="M94" s="57"/>
    </row>
    <row r="95" spans="6:13" s="1" customFormat="1" ht="14.25" x14ac:dyDescent="0.2">
      <c r="F95" s="31"/>
      <c r="M95" s="57"/>
    </row>
    <row r="96" spans="6:13" s="1" customFormat="1" ht="14.25" x14ac:dyDescent="0.2">
      <c r="F96" s="31"/>
      <c r="M96" s="57"/>
    </row>
    <row r="97" spans="2:13" s="1" customFormat="1" ht="14.25" x14ac:dyDescent="0.2">
      <c r="F97" s="31"/>
      <c r="G97" s="1" t="s">
        <v>19</v>
      </c>
      <c r="M97" s="57"/>
    </row>
    <row r="98" spans="2:13" s="1" customFormat="1" ht="14.25" x14ac:dyDescent="0.2">
      <c r="B98" s="33"/>
      <c r="D98" s="45" t="s">
        <v>17</v>
      </c>
      <c r="E98" s="50">
        <f>IF($I$3="Projekt",4,IF($I$3="Portfelj",6,5))</f>
        <v>5</v>
      </c>
      <c r="G98" s="63" t="s">
        <v>43</v>
      </c>
      <c r="H98" s="37"/>
      <c r="I98" s="37"/>
      <c r="J98" s="37"/>
      <c r="K98" s="37"/>
      <c r="M98" s="57"/>
    </row>
    <row r="99" spans="2:13" ht="14.25" x14ac:dyDescent="0.2">
      <c r="B99" s="34"/>
      <c r="D99" s="45" t="s">
        <v>18</v>
      </c>
      <c r="E99" s="50">
        <f>IF(E98=4, 28,29)</f>
        <v>29</v>
      </c>
      <c r="G99" s="63" t="s">
        <v>36</v>
      </c>
      <c r="H99" s="36"/>
      <c r="I99" s="36"/>
      <c r="J99" s="36"/>
      <c r="K99" s="36"/>
    </row>
    <row r="100" spans="2:13" ht="14.25" x14ac:dyDescent="0.2">
      <c r="G100" s="63" t="s">
        <v>37</v>
      </c>
    </row>
    <row r="101" spans="2:13" ht="14.25" x14ac:dyDescent="0.2">
      <c r="G101" s="63" t="s">
        <v>38</v>
      </c>
    </row>
  </sheetData>
  <sheetProtection algorithmName="SHA-512" hashValue="Bm/Wy+c45pbNFnkiV13wwOTKpZBN//dilitSMsvTREgUdlG/lE9c5CcElEmhX30u7Ox/bb+Zi6NDzdI/74DPXw==" saltValue="KG9PF0+J2nf16QUb/Tl3Aw==" spinCount="100000" sheet="1" selectLockedCells="1"/>
  <customSheetViews>
    <customSheetView guid="{84812833-A7E2-4E6A-B2C2-E5D291715A5A}" showGridLines="0" printArea="1" hiddenColumns="1">
      <pane ySplit="7" topLeftCell="A8" activePane="bottomLeft" state="frozenSplit"/>
      <selection pane="bottomLeft" activeCell="D5" sqref="D5:J5"/>
      <rowBreaks count="1" manualBreakCount="1">
        <brk id="28" max="16383" man="1"/>
      </rowBreaks>
      <pageMargins left="0.75000000000000011" right="0.75000000000000011" top="0.5" bottom="0.5" header="0.5" footer="0.5"/>
      <pageSetup paperSize="9" orientation="landscape" horizontalDpi="4294967292" verticalDpi="4294967292"/>
      <headerFooter>
        <oddFooter>&amp;L&amp;K000000IPMA ICR Handbook_x000D_&amp;KFF0000IPMA Internal Document&amp;C&amp;K000000Page &amp;P of &amp;N&amp;R&amp;K000000Self-Assessment_x000D_v0.5, 20.06.2016</oddFooter>
      </headerFooter>
    </customSheetView>
    <customSheetView guid="{C290C7ED-5234-408D-8347-5F0C7054228A}" showPageBreaks="1" showFormulas="1" showGridLines="0" printArea="1" topLeftCell="D1">
      <pane ySplit="7" topLeftCell="A8" activePane="bottomLeft" state="frozenSplit"/>
      <selection pane="bottomLeft" activeCell="I3" sqref="I3"/>
      <rowBreaks count="1" manualBreakCount="1">
        <brk id="28" max="16383" man="1"/>
      </rowBreaks>
      <pageMargins left="0.75000000000000011" right="0.75000000000000011" top="0.5" bottom="0.5" header="0.5" footer="0.5"/>
      <pageSetup paperSize="9" orientation="landscape" horizontalDpi="4294967292" verticalDpi="4294967292" r:id="rId1"/>
      <headerFooter>
        <oddFooter>&amp;L&amp;K000000IPMA ICR Handbook_x000D_&amp;KFF0000IPMA Internal Document&amp;C&amp;K000000Page &amp;P of &amp;N&amp;R&amp;K000000Self-Assessment_x000D_v0.5, 20.06.2016</oddFooter>
      </headerFooter>
    </customSheetView>
  </customSheetViews>
  <mergeCells count="35">
    <mergeCell ref="G51:J51"/>
    <mergeCell ref="G33:J33"/>
    <mergeCell ref="G34:J34"/>
    <mergeCell ref="G35:J35"/>
    <mergeCell ref="G36:J36"/>
    <mergeCell ref="G37:J37"/>
    <mergeCell ref="G38:J38"/>
    <mergeCell ref="G39:J39"/>
    <mergeCell ref="G40:J40"/>
    <mergeCell ref="G41:J41"/>
    <mergeCell ref="G42:J42"/>
    <mergeCell ref="G43:J43"/>
    <mergeCell ref="G32:J32"/>
    <mergeCell ref="G18:J18"/>
    <mergeCell ref="G19:J19"/>
    <mergeCell ref="G20:J20"/>
    <mergeCell ref="G21:J21"/>
    <mergeCell ref="G22:J22"/>
    <mergeCell ref="G23:J23"/>
    <mergeCell ref="G24:J24"/>
    <mergeCell ref="G25:J25"/>
    <mergeCell ref="G26:J26"/>
    <mergeCell ref="G30:J30"/>
    <mergeCell ref="G31:J31"/>
    <mergeCell ref="G17:J17"/>
    <mergeCell ref="D3:E3"/>
    <mergeCell ref="B5:C5"/>
    <mergeCell ref="D5:J5"/>
    <mergeCell ref="B7:C7"/>
    <mergeCell ref="G7:J7"/>
    <mergeCell ref="G9:J9"/>
    <mergeCell ref="G10:J10"/>
    <mergeCell ref="G11:J11"/>
    <mergeCell ref="G12:J12"/>
    <mergeCell ref="G13:J13"/>
  </mergeCells>
  <phoneticPr fontId="10" type="noConversion"/>
  <conditionalFormatting sqref="D9:E13">
    <cfRule type="cellIs" dxfId="11" priority="10" operator="equal">
      <formula>2</formula>
    </cfRule>
    <cfRule type="cellIs" dxfId="10" priority="11" operator="equal">
      <formula>3</formula>
    </cfRule>
    <cfRule type="cellIs" dxfId="9" priority="12" operator="equal">
      <formula>1</formula>
    </cfRule>
  </conditionalFormatting>
  <conditionalFormatting sqref="D17:E17">
    <cfRule type="cellIs" dxfId="8" priority="7" operator="equal">
      <formula>2</formula>
    </cfRule>
    <cfRule type="cellIs" dxfId="7" priority="8" operator="equal">
      <formula>3</formula>
    </cfRule>
    <cfRule type="cellIs" dxfId="6" priority="9" operator="equal">
      <formula>1</formula>
    </cfRule>
  </conditionalFormatting>
  <conditionalFormatting sqref="D18:E26">
    <cfRule type="cellIs" dxfId="5" priority="4" operator="equal">
      <formula>2</formula>
    </cfRule>
    <cfRule type="cellIs" dxfId="4" priority="5" operator="equal">
      <formula>3</formula>
    </cfRule>
    <cfRule type="cellIs" dxfId="3" priority="6" operator="equal">
      <formula>1</formula>
    </cfRule>
  </conditionalFormatting>
  <conditionalFormatting sqref="D30:E43">
    <cfRule type="cellIs" dxfId="2" priority="1" operator="equal">
      <formula>2</formula>
    </cfRule>
    <cfRule type="cellIs" dxfId="1" priority="2" operator="equal">
      <formula>3</formula>
    </cfRule>
    <cfRule type="cellIs" dxfId="0" priority="3" operator="equal">
      <formula>1</formula>
    </cfRule>
  </conditionalFormatting>
  <dataValidations count="5">
    <dataValidation type="whole" allowBlank="1" showDropDown="1" showInputMessage="1" showErrorMessage="1" sqref="D9:E13 D17:E26 D30:E43" xr:uid="{00000000-0002-0000-0200-000000000000}">
      <formula1>1</formula1>
      <formula2>3</formula2>
    </dataValidation>
    <dataValidation type="list" allowBlank="1" showDropDown="1" showInputMessage="1" showErrorMessage="1" sqref="G3" xr:uid="{00000000-0002-0000-0200-000001000000}">
      <formula1>"A, B, C, D"</formula1>
    </dataValidation>
    <dataValidation allowBlank="1" showDropDown="1" showInputMessage="1" showErrorMessage="1" sqref="D28:E29" xr:uid="{00000000-0002-0000-0200-000002000000}"/>
    <dataValidation type="whole" allowBlank="1" showInputMessage="1" showErrorMessage="1" sqref="F9:F13 F17:F26 F30:F43" xr:uid="{00000000-0002-0000-0200-000003000000}">
      <formula1>0</formula1>
      <formula2>10</formula2>
    </dataValidation>
    <dataValidation type="list" allowBlank="1" showInputMessage="1" showErrorMessage="1" sqref="I3" xr:uid="{00000000-0002-0000-0200-000004000000}">
      <formula1>"Projekt, Program, Portfelj"</formula1>
    </dataValidation>
  </dataValidations>
  <pageMargins left="0.75000000000000011" right="0.75000000000000011" top="0.5" bottom="0.5" header="0.5" footer="0.5"/>
  <pageSetup paperSize="9" orientation="landscape" horizontalDpi="4294967292" verticalDpi="4294967292" r:id="rId2"/>
  <headerFooter>
    <oddFooter>&amp;L&amp;K000000IPMA ICR Handbook_x000D_&amp;KFF0000IPMA Internal Document&amp;C&amp;K000000Page &amp;P of &amp;N&amp;R&amp;K000000Self-Assessment_x000D_v0.5, 20.06.2016</oddFooter>
  </headerFooter>
  <rowBreaks count="1" manualBreakCount="1">
    <brk id="28" max="16383" man="1"/>
  </rowBreaks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UPUTE</vt:lpstr>
      <vt:lpstr>PRIMJER</vt:lpstr>
      <vt:lpstr>BODOVI KANDIDATA</vt:lpstr>
      <vt:lpstr>'BODOVI KANDIDATA'!Print_Area</vt:lpstr>
      <vt:lpstr>PRIMJER!Print_Area</vt:lpstr>
      <vt:lpstr>UPUTE!Print_Area</vt:lpstr>
    </vt:vector>
  </TitlesOfParts>
  <Company>PM Partners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Duncan</dc:creator>
  <cp:lastModifiedBy>gf</cp:lastModifiedBy>
  <cp:lastPrinted>2018-11-06T17:18:51Z</cp:lastPrinted>
  <dcterms:created xsi:type="dcterms:W3CDTF">2016-04-15T13:56:41Z</dcterms:created>
  <dcterms:modified xsi:type="dcterms:W3CDTF">2018-12-18T08:46:16Z</dcterms:modified>
</cp:coreProperties>
</file>